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70決算関係\H30決算関係\分析表\提出用\"/>
    </mc:Choice>
  </mc:AlternateContent>
  <workbookProtection workbookAlgorithmName="SHA-512" workbookHashValue="rDdJx+tefgofopDp4urGLDLxXl9XDDdaFzaNLptzPiK3jXkJMYnAfPQlOzD2o8t5qvpNDq3crrxMyQsSrM07fg==" workbookSaltValue="r5RV9okyjc8towB7cOQlV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<sst xmlns="http://schemas.openxmlformats.org/spreadsheetml/2006/main" count="220" uniqueCount="108">
  <si>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</si>
  <si>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</si>
  <si>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</si>
  <si>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</si>
  <si>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</si>
  <si>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</si>
  <si>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</si>
  <si>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</si>
  <si>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</si>
  <si>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</si>
  <si>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</si>
  <si>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</si>
  <si>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</si>
  <si>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</si>
  <si>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</si>
  <si>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</si>
  <si>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</si>
  <si>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</si>
  <si>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</si>
  <si>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</si>
  <si>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</si>
  <si>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</si>
  <si>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</si>
  <si>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</si>
  <si>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</si>
  <si>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</si>
  <si>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</si>
  <si>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</si>
  <si>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</si>
  <si>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</si>
  <si>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</si>
  <si>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</si>
  <si>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</si>
  <si>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</si>
  <si>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</si>
  <si>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</si>
  <si>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</si>
  <si>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</si>
  <si>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</si>
  <si>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</si>
  <si>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</si>
  <si>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</si>
  <si>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</si>
  <si>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</si>
  <si>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</si>
  <si>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</si>
  <si>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</si>
  <si>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</si>
  <si>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</si>
  <si>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</si>
  <si>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</si>
  <si>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</si>
  <si>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</si>
  <si>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</si>
  <si>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</si>
  <si>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</si>
  <si>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</si>
  <si>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</si>
  <si>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</si>
  <si>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</si>
  <si>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</si>
  <si>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</si>
  <si>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</si>
  <si>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</si>
  <si>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</si>
  <si>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</si>
  <si>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</si>
  <si>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</si>
  <si>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</si>
  <si>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</si>
  <si>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</si>
  <si>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</si>
  <si>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</si>
  <si>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</si>
  <si>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</si>
  <si>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</si>
  <si>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</si>
  <si>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</si>
  <si>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</si>
  <si>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</si>
  <si>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</si>
  <si>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</si>
  <si>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</si>
  <si>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</si>
  <si>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</si>
  <si>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</si>
  <si>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</si>
  <si>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</si>
  <si>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</si>
  <si>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</si>
  <si>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</si>
  <si>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</si>
  <si>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</si>
  <si>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</si>
  <si>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</si>
  <si>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</si>
  <si>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</si>
  <si>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</si>
  <si>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</si>
  <si>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</si>
  <si>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</si>
  <si>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</si>
  <si>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</si>
  <si>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</si>
  <si>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</si>
  <si>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城陽市水道事業では、昨年度に引き続き①経常収支比率が100%以上、②累積欠損金比率が0%となっていることに加え、短期的な債務に対する支払い能力を示す③流動比率も年々良化傾向にある。
　一方で、債務残高を示す④企業債残高対給水収益比率について、平成30年度から事業に対する借入額を抑制することとしたが、給水人口の減少等によって、給水収益は減少傾向にあり、依然として他団体よりも高い水準となっている。
　収益面では、⑤料金回収率について、給水に係る費用が給水収益で賄えていない状態が平成28年度から続いており、平成30年度は前年度からさらに悪化した。これは、基幹管路の耐震化に伴い、多額の除却損が生じたため⑥給水原価が高くなったことや、給水収益の減少が影響している。
　給水人口の減少等により配水量が減少しているため、⑦施設利用率は年々悪化しているものの、有収率は依然として高水準を保っており、施設の稼働を収益に結びつけることができている。</t>
    <rPh sb="1" eb="4">
      <t>ジョウヨウシ</t>
    </rPh>
    <rPh sb="4" eb="6">
      <t>スイドウ</t>
    </rPh>
    <rPh sb="6" eb="8">
      <t>ジギョウ</t>
    </rPh>
    <rPh sb="11" eb="14">
      <t>サクネンド</t>
    </rPh>
    <rPh sb="15" eb="16">
      <t>ヒ</t>
    </rPh>
    <rPh sb="17" eb="18">
      <t>ツヅ</t>
    </rPh>
    <rPh sb="20" eb="22">
      <t>ケイジョウ</t>
    </rPh>
    <rPh sb="22" eb="24">
      <t>シュウシ</t>
    </rPh>
    <rPh sb="24" eb="26">
      <t>ヒリツ</t>
    </rPh>
    <rPh sb="31" eb="33">
      <t>イジョウ</t>
    </rPh>
    <rPh sb="35" eb="37">
      <t>ルイセキ</t>
    </rPh>
    <rPh sb="37" eb="39">
      <t>ケッソン</t>
    </rPh>
    <rPh sb="39" eb="40">
      <t>キン</t>
    </rPh>
    <rPh sb="40" eb="42">
      <t>ヒリツ</t>
    </rPh>
    <rPh sb="54" eb="55">
      <t>クワ</t>
    </rPh>
    <rPh sb="57" eb="60">
      <t>タンキテキ</t>
    </rPh>
    <rPh sb="61" eb="63">
      <t>サイム</t>
    </rPh>
    <rPh sb="64" eb="65">
      <t>タイ</t>
    </rPh>
    <rPh sb="67" eb="69">
      <t>シハラ</t>
    </rPh>
    <rPh sb="70" eb="72">
      <t>ノウリョク</t>
    </rPh>
    <rPh sb="73" eb="74">
      <t>シメ</t>
    </rPh>
    <rPh sb="76" eb="78">
      <t>リュウドウ</t>
    </rPh>
    <rPh sb="78" eb="80">
      <t>ヒリツ</t>
    </rPh>
    <rPh sb="81" eb="83">
      <t>ネンネン</t>
    </rPh>
    <rPh sb="83" eb="85">
      <t>リョウカ</t>
    </rPh>
    <rPh sb="85" eb="87">
      <t>ケイコウ</t>
    </rPh>
    <rPh sb="93" eb="95">
      <t>イッポウ</t>
    </rPh>
    <rPh sb="97" eb="99">
      <t>サイム</t>
    </rPh>
    <rPh sb="99" eb="101">
      <t>ザンダカ</t>
    </rPh>
    <rPh sb="102" eb="103">
      <t>シメ</t>
    </rPh>
    <rPh sb="105" eb="107">
      <t>キギョウ</t>
    </rPh>
    <rPh sb="107" eb="108">
      <t>サイ</t>
    </rPh>
    <rPh sb="108" eb="110">
      <t>ザンダカ</t>
    </rPh>
    <rPh sb="110" eb="111">
      <t>タイ</t>
    </rPh>
    <rPh sb="111" eb="113">
      <t>キュウスイ</t>
    </rPh>
    <rPh sb="113" eb="115">
      <t>シュウエキ</t>
    </rPh>
    <rPh sb="115" eb="117">
      <t>ヒリツ</t>
    </rPh>
    <rPh sb="122" eb="124">
      <t>ヘイセイ</t>
    </rPh>
    <rPh sb="126" eb="128">
      <t>ネンド</t>
    </rPh>
    <rPh sb="130" eb="132">
      <t>ジギョウ</t>
    </rPh>
    <rPh sb="133" eb="134">
      <t>タイ</t>
    </rPh>
    <rPh sb="136" eb="138">
      <t>カリイレ</t>
    </rPh>
    <rPh sb="138" eb="139">
      <t>ガク</t>
    </rPh>
    <rPh sb="140" eb="142">
      <t>ヨクセイ</t>
    </rPh>
    <rPh sb="151" eb="153">
      <t>キュウスイ</t>
    </rPh>
    <rPh sb="153" eb="155">
      <t>ジンコウ</t>
    </rPh>
    <rPh sb="156" eb="158">
      <t>ゲンショウ</t>
    </rPh>
    <rPh sb="158" eb="159">
      <t>トウ</t>
    </rPh>
    <rPh sb="164" eb="166">
      <t>キュウスイ</t>
    </rPh>
    <rPh sb="166" eb="168">
      <t>シュウエキ</t>
    </rPh>
    <rPh sb="169" eb="171">
      <t>ゲンショウ</t>
    </rPh>
    <rPh sb="171" eb="173">
      <t>ケイコウ</t>
    </rPh>
    <rPh sb="202" eb="205">
      <t>シュウエキメン</t>
    </rPh>
    <rPh sb="209" eb="211">
      <t>リョウキン</t>
    </rPh>
    <rPh sb="211" eb="213">
      <t>カイシュウ</t>
    </rPh>
    <rPh sb="213" eb="214">
      <t>リツ</t>
    </rPh>
    <rPh sb="255" eb="257">
      <t>ヘイセイ</t>
    </rPh>
    <rPh sb="259" eb="261">
      <t>ネンド</t>
    </rPh>
    <rPh sb="262" eb="265">
      <t>ゼンネンド</t>
    </rPh>
    <rPh sb="270" eb="272">
      <t>アッカ</t>
    </rPh>
    <rPh sb="279" eb="281">
      <t>キカン</t>
    </rPh>
    <rPh sb="281" eb="283">
      <t>カンロ</t>
    </rPh>
    <rPh sb="284" eb="287">
      <t>タイシンカ</t>
    </rPh>
    <rPh sb="288" eb="289">
      <t>トモナ</t>
    </rPh>
    <rPh sb="291" eb="293">
      <t>タガク</t>
    </rPh>
    <rPh sb="294" eb="296">
      <t>ジョキャク</t>
    </rPh>
    <rPh sb="296" eb="297">
      <t>ソン</t>
    </rPh>
    <rPh sb="298" eb="299">
      <t>ショウ</t>
    </rPh>
    <rPh sb="304" eb="306">
      <t>キュウスイ</t>
    </rPh>
    <rPh sb="306" eb="308">
      <t>ゲンカ</t>
    </rPh>
    <rPh sb="309" eb="310">
      <t>タカ</t>
    </rPh>
    <rPh sb="318" eb="320">
      <t>キュウスイ</t>
    </rPh>
    <rPh sb="320" eb="322">
      <t>シュウエキ</t>
    </rPh>
    <rPh sb="323" eb="325">
      <t>ゲンショウ</t>
    </rPh>
    <rPh sb="326" eb="328">
      <t>エイキョウ</t>
    </rPh>
    <rPh sb="336" eb="338">
      <t>キュウスイ</t>
    </rPh>
    <rPh sb="338" eb="340">
      <t>ジンコウ</t>
    </rPh>
    <rPh sb="341" eb="343">
      <t>ゲンショウ</t>
    </rPh>
    <rPh sb="343" eb="344">
      <t>トウ</t>
    </rPh>
    <rPh sb="347" eb="349">
      <t>ハイスイ</t>
    </rPh>
    <rPh sb="349" eb="350">
      <t>リョウ</t>
    </rPh>
    <rPh sb="351" eb="353">
      <t>ゲンショウ</t>
    </rPh>
    <rPh sb="361" eb="363">
      <t>シセツ</t>
    </rPh>
    <rPh sb="363" eb="365">
      <t>リヨウ</t>
    </rPh>
    <rPh sb="365" eb="366">
      <t>リツ</t>
    </rPh>
    <rPh sb="367" eb="369">
      <t>ネンネン</t>
    </rPh>
    <rPh sb="369" eb="371">
      <t>アッカ</t>
    </rPh>
    <rPh sb="379" eb="382">
      <t>ユウシュウリツ</t>
    </rPh>
    <rPh sb="383" eb="385">
      <t>イゼン</t>
    </rPh>
    <rPh sb="388" eb="391">
      <t>コウスイジュン</t>
    </rPh>
    <rPh sb="392" eb="393">
      <t>タモ</t>
    </rPh>
    <rPh sb="398" eb="400">
      <t>シセツ</t>
    </rPh>
    <rPh sb="401" eb="403">
      <t>カドウ</t>
    </rPh>
    <rPh sb="404" eb="406">
      <t>シュウエキ</t>
    </rPh>
    <rPh sb="407" eb="408">
      <t>ムス</t>
    </rPh>
    <phoneticPr fontId="4"/>
  </si>
  <si>
    <t>　当市では、市域の開発が進んだ昭和50年代に建設した施設や管路が多く、建設後相当年数経過している。
　全国的にも古い水道管は、老朽化による破損等で大規模漏水といった問題を生じさせているほか、耐震性能にも問題があることから、早急な更新が必要であると認識しており、基幹管路の耐震化を図ったことで、③管路更新率は前年度に比べ良化した。
　しかしながら、①有形固定資産減価償却率や耐用年数超過管路の割合を示す②管路経年化率は、他団体と比べ依然として高い水準にある。</t>
    <rPh sb="130" eb="132">
      <t>キカン</t>
    </rPh>
    <rPh sb="132" eb="134">
      <t>カンロ</t>
    </rPh>
    <rPh sb="135" eb="138">
      <t>タイシンカ</t>
    </rPh>
    <rPh sb="139" eb="140">
      <t>ハカ</t>
    </rPh>
    <rPh sb="147" eb="149">
      <t>カンロ</t>
    </rPh>
    <rPh sb="149" eb="151">
      <t>コウシン</t>
    </rPh>
    <rPh sb="151" eb="152">
      <t>リツ</t>
    </rPh>
    <rPh sb="153" eb="156">
      <t>ゼンネンド</t>
    </rPh>
    <rPh sb="157" eb="158">
      <t>クラ</t>
    </rPh>
    <rPh sb="159" eb="161">
      <t>リョウカ</t>
    </rPh>
    <rPh sb="209" eb="210">
      <t>タ</t>
    </rPh>
    <rPh sb="210" eb="212">
      <t>ダンタイ</t>
    </rPh>
    <rPh sb="213" eb="214">
      <t>クラ</t>
    </rPh>
    <rPh sb="215" eb="217">
      <t>イゼン</t>
    </rPh>
    <phoneticPr fontId="4"/>
  </si>
  <si>
    <t>　当市では、管路や施設の耐震化・更新を図るため平成30年度から平成39年度までの事業計画である水道事業ビジョンを平成30年11月に策定した。また、平成31年4月1日から平均23%の水道料金改定を行っており、水道事業ビジョンに掲げる基幹管路の耐震化や水道事業の持続的な経営等を着実に実施することとしている。</t>
    <rPh sb="1" eb="3">
      <t>トウシ</t>
    </rPh>
    <rPh sb="6" eb="8">
      <t>カンロ</t>
    </rPh>
    <rPh sb="9" eb="11">
      <t>シセツ</t>
    </rPh>
    <rPh sb="12" eb="15">
      <t>タイシンカ</t>
    </rPh>
    <rPh sb="16" eb="18">
      <t>コウシン</t>
    </rPh>
    <rPh sb="19" eb="20">
      <t>ハカ</t>
    </rPh>
    <rPh sb="23" eb="25">
      <t>ヘイセイ</t>
    </rPh>
    <rPh sb="27" eb="29">
      <t>ネンド</t>
    </rPh>
    <rPh sb="56" eb="58">
      <t>ヘイセイ</t>
    </rPh>
    <rPh sb="60" eb="61">
      <t>ネン</t>
    </rPh>
    <rPh sb="63" eb="64">
      <t>ガツ</t>
    </rPh>
    <rPh sb="103" eb="105">
      <t>スイドウ</t>
    </rPh>
    <rPh sb="105" eb="107">
      <t>ジギョウ</t>
    </rPh>
    <rPh sb="112" eb="113">
      <t>カカ</t>
    </rPh>
    <rPh sb="115" eb="117">
      <t>キカン</t>
    </rPh>
    <rPh sb="117" eb="119">
      <t>カンロ</t>
    </rPh>
    <rPh sb="120" eb="123">
      <t>タイシンカ</t>
    </rPh>
    <rPh sb="124" eb="126">
      <t>スイドウ</t>
    </rPh>
    <rPh sb="126" eb="128">
      <t>ジギョウ</t>
    </rPh>
    <rPh sb="129" eb="132">
      <t>ジゾクテキ</t>
    </rPh>
    <rPh sb="133" eb="135">
      <t>ケイエイ</t>
    </rPh>
    <rPh sb="135" eb="136">
      <t>ナド</t>
    </rPh>
    <rPh sb="137" eb="139">
      <t>チャクジツ</t>
    </rPh>
    <rPh sb="140" eb="14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</si>
</sst>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1.22</c:v>
                </c:pt>
                <c:pt idx="1">
                  <c:v>0.57999999999999996</c:v>
                </c:pt>
                <c:pt idx="2">
                  <c:v>0.52</c:v>
                </c:pt>
                <c:pt idx="3">
                  <c:v>0.26</c:v>
                </c:pt>
                <c:pt idx="4">
                  <c:v>0.99</c:v>
                </c:pt>
              </c:numCache>
            </c:numRef>
          </c:val>
          <c:extLst xmlns:c16r2="http://schemas.microsoft.com/office/drawing/2015/06/chart">
            <c:ext xmlns:c16="http://schemas.microsoft.com/office/drawing/2014/chart" uri="{C3380CC4-5D6E-409C-BE32-E72D297353CC}">
              <c16:uniqueId val="{00000000-DE5D-4D94-BFE2-55F6BF0F2A27}"/>
            </c:ext>
          </c:extLst>
        </c:ser>
        <c:dLbls>
          <c:showLegendKey val="0"/>
          <c:showVal val="0"/>
          <c:showCatName val="0"/>
          <c:showSerName val="0"/>
          <c:showPercent val="0"/>
          <c:showBubbleSize val="0"/>
        </c:dLbls>
        <c:gapWidth val="150"/>
        <c:axId val="337588960"/>
        <c:axId val="33759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DE5D-4D94-BFE2-55F6BF0F2A27}"/>
            </c:ext>
          </c:extLst>
        </c:ser>
        <c:dLbls>
          <c:showLegendKey val="0"/>
          <c:showVal val="0"/>
          <c:showCatName val="0"/>
          <c:showSerName val="0"/>
          <c:showPercent val="0"/>
          <c:showBubbleSize val="0"/>
        </c:dLbls>
        <c:marker val="1"/>
        <c:smooth val="0"/>
        <c:axId val="337588960"/>
        <c:axId val="337591312"/>
      </c:lineChart>
      <c:dateAx>
        <c:axId val="337588960"/>
        <c:scaling>
          <c:orientation val="minMax"/>
        </c:scaling>
        <c:delete val="1"/>
        <c:axPos val="b"/>
        <c:numFmt formatCode="ge" sourceLinked="1"/>
        <c:majorTickMark val="none"/>
        <c:minorTickMark val="none"/>
        <c:tickLblPos val="none"/>
        <c:crossAx val="337591312"/>
        <c:crosses val="autoZero"/>
        <c:auto val="1"/>
        <c:lblOffset val="100"/>
        <c:baseTimeUnit val="years"/>
      </c:dateAx>
      <c:valAx>
        <c:axId val="33759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51.07</c:v>
                </c:pt>
                <c:pt idx="1">
                  <c:v>50</c:v>
                </c:pt>
                <c:pt idx="2">
                  <c:v>49.68</c:v>
                </c:pt>
                <c:pt idx="3">
                  <c:v>49.26</c:v>
                </c:pt>
                <c:pt idx="4">
                  <c:v>48.88</c:v>
                </c:pt>
              </c:numCache>
            </c:numRef>
          </c:val>
          <c:extLst xmlns:c16r2="http://schemas.microsoft.com/office/drawing/2015/06/chart">
            <c:ext xmlns:c16="http://schemas.microsoft.com/office/drawing/2014/chart" uri="{C3380CC4-5D6E-409C-BE32-E72D297353CC}">
              <c16:uniqueId val="{00000000-DD08-42DF-BD91-5AEAD21B9525}"/>
            </c:ext>
          </c:extLst>
        </c:ser>
        <c:dLbls>
          <c:showLegendKey val="0"/>
          <c:showVal val="0"/>
          <c:showCatName val="0"/>
          <c:showSerName val="0"/>
          <c:showPercent val="0"/>
          <c:showBubbleSize val="0"/>
        </c:dLbls>
        <c:gapWidth val="150"/>
        <c:axId val="339130752"/>
        <c:axId val="33913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DD08-42DF-BD91-5AEAD21B9525}"/>
            </c:ext>
          </c:extLst>
        </c:ser>
        <c:dLbls>
          <c:showLegendKey val="0"/>
          <c:showVal val="0"/>
          <c:showCatName val="0"/>
          <c:showSerName val="0"/>
          <c:showPercent val="0"/>
          <c:showBubbleSize val="0"/>
        </c:dLbls>
        <c:marker val="1"/>
        <c:smooth val="0"/>
        <c:axId val="339130752"/>
        <c:axId val="339131536"/>
      </c:lineChart>
      <c:dateAx>
        <c:axId val="339130752"/>
        <c:scaling>
          <c:orientation val="minMax"/>
        </c:scaling>
        <c:delete val="1"/>
        <c:axPos val="b"/>
        <c:numFmt formatCode="ge" sourceLinked="1"/>
        <c:majorTickMark val="none"/>
        <c:minorTickMark val="none"/>
        <c:tickLblPos val="none"/>
        <c:crossAx val="339131536"/>
        <c:crosses val="autoZero"/>
        <c:auto val="1"/>
        <c:lblOffset val="100"/>
        <c:baseTimeUnit val="years"/>
      </c:dateAx>
      <c:valAx>
        <c:axId val="33913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1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97.19</c:v>
                </c:pt>
                <c:pt idx="1">
                  <c:v>98.41</c:v>
                </c:pt>
                <c:pt idx="2">
                  <c:v>98.5</c:v>
                </c:pt>
                <c:pt idx="3">
                  <c:v>98.18</c:v>
                </c:pt>
                <c:pt idx="4">
                  <c:v>98.37</c:v>
                </c:pt>
              </c:numCache>
            </c:numRef>
          </c:val>
          <c:extLst xmlns:c16r2="http://schemas.microsoft.com/office/drawing/2015/06/chart">
            <c:ext xmlns:c16="http://schemas.microsoft.com/office/drawing/2014/chart" uri="{C3380CC4-5D6E-409C-BE32-E72D297353CC}">
              <c16:uniqueId val="{00000000-190E-43EE-A324-E02D3159610A}"/>
            </c:ext>
          </c:extLst>
        </c:ser>
        <c:dLbls>
          <c:showLegendKey val="0"/>
          <c:showVal val="0"/>
          <c:showCatName val="0"/>
          <c:showSerName val="0"/>
          <c:showPercent val="0"/>
          <c:showBubbleSize val="0"/>
        </c:dLbls>
        <c:gapWidth val="150"/>
        <c:axId val="337593272"/>
        <c:axId val="33758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190E-43EE-A324-E02D3159610A}"/>
            </c:ext>
          </c:extLst>
        </c:ser>
        <c:dLbls>
          <c:showLegendKey val="0"/>
          <c:showVal val="0"/>
          <c:showCatName val="0"/>
          <c:showSerName val="0"/>
          <c:showPercent val="0"/>
          <c:showBubbleSize val="0"/>
        </c:dLbls>
        <c:marker val="1"/>
        <c:smooth val="0"/>
        <c:axId val="337593272"/>
        <c:axId val="337587000"/>
      </c:lineChart>
      <c:dateAx>
        <c:axId val="337593272"/>
        <c:scaling>
          <c:orientation val="minMax"/>
        </c:scaling>
        <c:delete val="1"/>
        <c:axPos val="b"/>
        <c:numFmt formatCode="ge" sourceLinked="1"/>
        <c:majorTickMark val="none"/>
        <c:minorTickMark val="none"/>
        <c:tickLblPos val="none"/>
        <c:crossAx val="337587000"/>
        <c:crosses val="autoZero"/>
        <c:auto val="1"/>
        <c:lblOffset val="100"/>
        <c:baseTimeUnit val="years"/>
      </c:dateAx>
      <c:valAx>
        <c:axId val="33758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9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117.74</c:v>
                </c:pt>
                <c:pt idx="1">
                  <c:v>116.22</c:v>
                </c:pt>
                <c:pt idx="2">
                  <c:v>108.71</c:v>
                </c:pt>
                <c:pt idx="3">
                  <c:v>110.03</c:v>
                </c:pt>
                <c:pt idx="4">
                  <c:v>107.18</c:v>
                </c:pt>
              </c:numCache>
            </c:numRef>
          </c:val>
          <c:extLst xmlns:c16r2="http://schemas.microsoft.com/office/drawing/2015/06/chart">
            <c:ext xmlns:c16="http://schemas.microsoft.com/office/drawing/2014/chart" uri="{C3380CC4-5D6E-409C-BE32-E72D297353CC}">
              <c16:uniqueId val="{00000000-490A-4869-AAC2-D9C0F0AD76E7}"/>
            </c:ext>
          </c:extLst>
        </c:ser>
        <c:dLbls>
          <c:showLegendKey val="0"/>
          <c:showVal val="0"/>
          <c:showCatName val="0"/>
          <c:showSerName val="0"/>
          <c:showPercent val="0"/>
          <c:showBubbleSize val="0"/>
        </c:dLbls>
        <c:gapWidth val="150"/>
        <c:axId val="337586608"/>
        <c:axId val="33759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490A-4869-AAC2-D9C0F0AD76E7}"/>
            </c:ext>
          </c:extLst>
        </c:ser>
        <c:dLbls>
          <c:showLegendKey val="0"/>
          <c:showVal val="0"/>
          <c:showCatName val="0"/>
          <c:showSerName val="0"/>
          <c:showPercent val="0"/>
          <c:showBubbleSize val="0"/>
        </c:dLbls>
        <c:marker val="1"/>
        <c:smooth val="0"/>
        <c:axId val="337586608"/>
        <c:axId val="337591704"/>
      </c:lineChart>
      <c:dateAx>
        <c:axId val="337586608"/>
        <c:scaling>
          <c:orientation val="minMax"/>
        </c:scaling>
        <c:delete val="1"/>
        <c:axPos val="b"/>
        <c:numFmt formatCode="ge" sourceLinked="1"/>
        <c:majorTickMark val="none"/>
        <c:minorTickMark val="none"/>
        <c:tickLblPos val="none"/>
        <c:crossAx val="337591704"/>
        <c:crosses val="autoZero"/>
        <c:auto val="1"/>
        <c:lblOffset val="100"/>
        <c:baseTimeUnit val="years"/>
      </c:dateAx>
      <c:valAx>
        <c:axId val="337591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58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49.44</c:v>
                </c:pt>
                <c:pt idx="1">
                  <c:v>50.23</c:v>
                </c:pt>
                <c:pt idx="2">
                  <c:v>49.11</c:v>
                </c:pt>
                <c:pt idx="3">
                  <c:v>50.22</c:v>
                </c:pt>
                <c:pt idx="4">
                  <c:v>51.24</c:v>
                </c:pt>
              </c:numCache>
            </c:numRef>
          </c:val>
          <c:extLst xmlns:c16r2="http://schemas.microsoft.com/office/drawing/2015/06/chart">
            <c:ext xmlns:c16="http://schemas.microsoft.com/office/drawing/2014/chart" uri="{C3380CC4-5D6E-409C-BE32-E72D297353CC}">
              <c16:uniqueId val="{00000000-671A-4E91-AA71-B05AD769B9FC}"/>
            </c:ext>
          </c:extLst>
        </c:ser>
        <c:dLbls>
          <c:showLegendKey val="0"/>
          <c:showVal val="0"/>
          <c:showCatName val="0"/>
          <c:showSerName val="0"/>
          <c:showPercent val="0"/>
          <c:showBubbleSize val="0"/>
        </c:dLbls>
        <c:gapWidth val="150"/>
        <c:axId val="337590136"/>
        <c:axId val="33758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671A-4E91-AA71-B05AD769B9FC}"/>
            </c:ext>
          </c:extLst>
        </c:ser>
        <c:dLbls>
          <c:showLegendKey val="0"/>
          <c:showVal val="0"/>
          <c:showCatName val="0"/>
          <c:showSerName val="0"/>
          <c:showPercent val="0"/>
          <c:showBubbleSize val="0"/>
        </c:dLbls>
        <c:marker val="1"/>
        <c:smooth val="0"/>
        <c:axId val="337590136"/>
        <c:axId val="337589352"/>
      </c:lineChart>
      <c:dateAx>
        <c:axId val="337590136"/>
        <c:scaling>
          <c:orientation val="minMax"/>
        </c:scaling>
        <c:delete val="1"/>
        <c:axPos val="b"/>
        <c:numFmt formatCode="ge" sourceLinked="1"/>
        <c:majorTickMark val="none"/>
        <c:minorTickMark val="none"/>
        <c:tickLblPos val="none"/>
        <c:crossAx val="337589352"/>
        <c:crosses val="autoZero"/>
        <c:auto val="1"/>
        <c:lblOffset val="100"/>
        <c:baseTimeUnit val="years"/>
      </c:dateAx>
      <c:valAx>
        <c:axId val="33758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9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5.66</c:v>
                </c:pt>
                <c:pt idx="1">
                  <c:v>19.21</c:v>
                </c:pt>
                <c:pt idx="2">
                  <c:v>23.11</c:v>
                </c:pt>
                <c:pt idx="3">
                  <c:v>24.61</c:v>
                </c:pt>
                <c:pt idx="4">
                  <c:v>26.9</c:v>
                </c:pt>
              </c:numCache>
            </c:numRef>
          </c:val>
          <c:extLst xmlns:c16r2="http://schemas.microsoft.com/office/drawing/2015/06/chart">
            <c:ext xmlns:c16="http://schemas.microsoft.com/office/drawing/2014/chart" uri="{C3380CC4-5D6E-409C-BE32-E72D297353CC}">
              <c16:uniqueId val="{00000000-42E1-42B8-9DB8-17CD9BD09810}"/>
            </c:ext>
          </c:extLst>
        </c:ser>
        <c:dLbls>
          <c:showLegendKey val="0"/>
          <c:showVal val="0"/>
          <c:showCatName val="0"/>
          <c:showSerName val="0"/>
          <c:showPercent val="0"/>
          <c:showBubbleSize val="0"/>
        </c:dLbls>
        <c:gapWidth val="150"/>
        <c:axId val="337593664"/>
        <c:axId val="33758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42E1-42B8-9DB8-17CD9BD09810}"/>
            </c:ext>
          </c:extLst>
        </c:ser>
        <c:dLbls>
          <c:showLegendKey val="0"/>
          <c:showVal val="0"/>
          <c:showCatName val="0"/>
          <c:showSerName val="0"/>
          <c:showPercent val="0"/>
          <c:showBubbleSize val="0"/>
        </c:dLbls>
        <c:marker val="1"/>
        <c:smooth val="0"/>
        <c:axId val="337593664"/>
        <c:axId val="337587784"/>
      </c:lineChart>
      <c:dateAx>
        <c:axId val="337593664"/>
        <c:scaling>
          <c:orientation val="minMax"/>
        </c:scaling>
        <c:delete val="1"/>
        <c:axPos val="b"/>
        <c:numFmt formatCode="ge" sourceLinked="1"/>
        <c:majorTickMark val="none"/>
        <c:minorTickMark val="none"/>
        <c:tickLblPos val="none"/>
        <c:crossAx val="337587784"/>
        <c:crosses val="autoZero"/>
        <c:auto val="1"/>
        <c:lblOffset val="100"/>
        <c:baseTimeUnit val="years"/>
      </c:dateAx>
      <c:valAx>
        <c:axId val="33758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CB-4CB8-8DBD-54D8C48CBBB8}"/>
            </c:ext>
          </c:extLst>
        </c:ser>
        <c:dLbls>
          <c:showLegendKey val="0"/>
          <c:showVal val="0"/>
          <c:showCatName val="0"/>
          <c:showSerName val="0"/>
          <c:showPercent val="0"/>
          <c:showBubbleSize val="0"/>
        </c:dLbls>
        <c:gapWidth val="150"/>
        <c:axId val="336682752"/>
        <c:axId val="3366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CCCB-4CB8-8DBD-54D8C48CBBB8}"/>
            </c:ext>
          </c:extLst>
        </c:ser>
        <c:dLbls>
          <c:showLegendKey val="0"/>
          <c:showVal val="0"/>
          <c:showCatName val="0"/>
          <c:showSerName val="0"/>
          <c:showPercent val="0"/>
          <c:showBubbleSize val="0"/>
        </c:dLbls>
        <c:marker val="1"/>
        <c:smooth val="0"/>
        <c:axId val="336682752"/>
        <c:axId val="336681184"/>
      </c:lineChart>
      <c:dateAx>
        <c:axId val="336682752"/>
        <c:scaling>
          <c:orientation val="minMax"/>
        </c:scaling>
        <c:delete val="1"/>
        <c:axPos val="b"/>
        <c:numFmt formatCode="ge" sourceLinked="1"/>
        <c:majorTickMark val="none"/>
        <c:minorTickMark val="none"/>
        <c:tickLblPos val="none"/>
        <c:crossAx val="336681184"/>
        <c:crosses val="autoZero"/>
        <c:auto val="1"/>
        <c:lblOffset val="100"/>
        <c:baseTimeUnit val="years"/>
      </c:dateAx>
      <c:valAx>
        <c:axId val="33668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6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137</c:v>
                </c:pt>
                <c:pt idx="1">
                  <c:v>159.51</c:v>
                </c:pt>
                <c:pt idx="2">
                  <c:v>212.82</c:v>
                </c:pt>
                <c:pt idx="3">
                  <c:v>282.64999999999998</c:v>
                </c:pt>
                <c:pt idx="4">
                  <c:v>319.02999999999997</c:v>
                </c:pt>
              </c:numCache>
            </c:numRef>
          </c:val>
          <c:extLst xmlns:c16r2="http://schemas.microsoft.com/office/drawing/2015/06/chart">
            <c:ext xmlns:c16="http://schemas.microsoft.com/office/drawing/2014/chart" uri="{C3380CC4-5D6E-409C-BE32-E72D297353CC}">
              <c16:uniqueId val="{00000000-4079-4EBE-BB51-B7FB1C636E58}"/>
            </c:ext>
          </c:extLst>
        </c:ser>
        <c:dLbls>
          <c:showLegendKey val="0"/>
          <c:showVal val="0"/>
          <c:showCatName val="0"/>
          <c:showSerName val="0"/>
          <c:showPercent val="0"/>
          <c:showBubbleSize val="0"/>
        </c:dLbls>
        <c:gapWidth val="150"/>
        <c:axId val="339128400"/>
        <c:axId val="33913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4079-4EBE-BB51-B7FB1C636E58}"/>
            </c:ext>
          </c:extLst>
        </c:ser>
        <c:dLbls>
          <c:showLegendKey val="0"/>
          <c:showVal val="0"/>
          <c:showCatName val="0"/>
          <c:showSerName val="0"/>
          <c:showPercent val="0"/>
          <c:showBubbleSize val="0"/>
        </c:dLbls>
        <c:marker val="1"/>
        <c:smooth val="0"/>
        <c:axId val="339128400"/>
        <c:axId val="339132320"/>
      </c:lineChart>
      <c:dateAx>
        <c:axId val="339128400"/>
        <c:scaling>
          <c:orientation val="minMax"/>
        </c:scaling>
        <c:delete val="1"/>
        <c:axPos val="b"/>
        <c:numFmt formatCode="ge" sourceLinked="1"/>
        <c:majorTickMark val="none"/>
        <c:minorTickMark val="none"/>
        <c:tickLblPos val="none"/>
        <c:crossAx val="339132320"/>
        <c:crosses val="autoZero"/>
        <c:auto val="1"/>
        <c:lblOffset val="100"/>
        <c:baseTimeUnit val="years"/>
      </c:dateAx>
      <c:valAx>
        <c:axId val="33913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12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402.18</c:v>
                </c:pt>
                <c:pt idx="1">
                  <c:v>401.04</c:v>
                </c:pt>
                <c:pt idx="2">
                  <c:v>442.4</c:v>
                </c:pt>
                <c:pt idx="3">
                  <c:v>456.86</c:v>
                </c:pt>
                <c:pt idx="4">
                  <c:v>444.25</c:v>
                </c:pt>
              </c:numCache>
            </c:numRef>
          </c:val>
          <c:extLst xmlns:c16r2="http://schemas.microsoft.com/office/drawing/2015/06/chart">
            <c:ext xmlns:c16="http://schemas.microsoft.com/office/drawing/2014/chart" uri="{C3380CC4-5D6E-409C-BE32-E72D297353CC}">
              <c16:uniqueId val="{00000000-5741-4BAD-8670-E7906CEA9637}"/>
            </c:ext>
          </c:extLst>
        </c:ser>
        <c:dLbls>
          <c:showLegendKey val="0"/>
          <c:showVal val="0"/>
          <c:showCatName val="0"/>
          <c:showSerName val="0"/>
          <c:showPercent val="0"/>
          <c:showBubbleSize val="0"/>
        </c:dLbls>
        <c:gapWidth val="150"/>
        <c:axId val="339133496"/>
        <c:axId val="33913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5741-4BAD-8670-E7906CEA9637}"/>
            </c:ext>
          </c:extLst>
        </c:ser>
        <c:dLbls>
          <c:showLegendKey val="0"/>
          <c:showVal val="0"/>
          <c:showCatName val="0"/>
          <c:showSerName val="0"/>
          <c:showPercent val="0"/>
          <c:showBubbleSize val="0"/>
        </c:dLbls>
        <c:marker val="1"/>
        <c:smooth val="0"/>
        <c:axId val="339133496"/>
        <c:axId val="339134280"/>
      </c:lineChart>
      <c:dateAx>
        <c:axId val="339133496"/>
        <c:scaling>
          <c:orientation val="minMax"/>
        </c:scaling>
        <c:delete val="1"/>
        <c:axPos val="b"/>
        <c:numFmt formatCode="ge" sourceLinked="1"/>
        <c:majorTickMark val="none"/>
        <c:minorTickMark val="none"/>
        <c:tickLblPos val="none"/>
        <c:crossAx val="339134280"/>
        <c:crosses val="autoZero"/>
        <c:auto val="1"/>
        <c:lblOffset val="100"/>
        <c:baseTimeUnit val="years"/>
      </c:dateAx>
      <c:valAx>
        <c:axId val="339134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13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103.45</c:v>
                </c:pt>
                <c:pt idx="1">
                  <c:v>105.48</c:v>
                </c:pt>
                <c:pt idx="2">
                  <c:v>97.02</c:v>
                </c:pt>
                <c:pt idx="3">
                  <c:v>96.82</c:v>
                </c:pt>
                <c:pt idx="4">
                  <c:v>94.76</c:v>
                </c:pt>
              </c:numCache>
            </c:numRef>
          </c:val>
          <c:extLst xmlns:c16r2="http://schemas.microsoft.com/office/drawing/2015/06/chart">
            <c:ext xmlns:c16="http://schemas.microsoft.com/office/drawing/2014/chart" uri="{C3380CC4-5D6E-409C-BE32-E72D297353CC}">
              <c16:uniqueId val="{00000000-2E43-4865-92B3-3A734FF637FA}"/>
            </c:ext>
          </c:extLst>
        </c:ser>
        <c:dLbls>
          <c:showLegendKey val="0"/>
          <c:showVal val="0"/>
          <c:showCatName val="0"/>
          <c:showSerName val="0"/>
          <c:showPercent val="0"/>
          <c:showBubbleSize val="0"/>
        </c:dLbls>
        <c:gapWidth val="150"/>
        <c:axId val="339133104"/>
        <c:axId val="33912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2E43-4865-92B3-3A734FF637FA}"/>
            </c:ext>
          </c:extLst>
        </c:ser>
        <c:dLbls>
          <c:showLegendKey val="0"/>
          <c:showVal val="0"/>
          <c:showCatName val="0"/>
          <c:showSerName val="0"/>
          <c:showPercent val="0"/>
          <c:showBubbleSize val="0"/>
        </c:dLbls>
        <c:marker val="1"/>
        <c:smooth val="0"/>
        <c:axId val="339133104"/>
        <c:axId val="339126832"/>
      </c:lineChart>
      <c:dateAx>
        <c:axId val="339133104"/>
        <c:scaling>
          <c:orientation val="minMax"/>
        </c:scaling>
        <c:delete val="1"/>
        <c:axPos val="b"/>
        <c:numFmt formatCode="ge" sourceLinked="1"/>
        <c:majorTickMark val="none"/>
        <c:minorTickMark val="none"/>
        <c:tickLblPos val="none"/>
        <c:crossAx val="339126832"/>
        <c:crosses val="autoZero"/>
        <c:auto val="1"/>
        <c:lblOffset val="100"/>
        <c:baseTimeUnit val="years"/>
      </c:dateAx>
      <c:valAx>
        <c:axId val="33912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13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132.87</c:v>
                </c:pt>
                <c:pt idx="1">
                  <c:v>130.76</c:v>
                </c:pt>
                <c:pt idx="2">
                  <c:v>142.6</c:v>
                </c:pt>
                <c:pt idx="3">
                  <c:v>142.88</c:v>
                </c:pt>
                <c:pt idx="4">
                  <c:v>145.5</c:v>
                </c:pt>
              </c:numCache>
            </c:numRef>
          </c:val>
          <c:extLst xmlns:c16r2="http://schemas.microsoft.com/office/drawing/2015/06/chart">
            <c:ext xmlns:c16="http://schemas.microsoft.com/office/drawing/2014/chart" uri="{C3380CC4-5D6E-409C-BE32-E72D297353CC}">
              <c16:uniqueId val="{00000000-E7D3-4F9E-A70C-3A0C16E6F0FA}"/>
            </c:ext>
          </c:extLst>
        </c:ser>
        <c:dLbls>
          <c:showLegendKey val="0"/>
          <c:showVal val="0"/>
          <c:showCatName val="0"/>
          <c:showSerName val="0"/>
          <c:showPercent val="0"/>
          <c:showBubbleSize val="0"/>
        </c:dLbls>
        <c:gapWidth val="150"/>
        <c:axId val="339129184"/>
        <c:axId val="33912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E7D3-4F9E-A70C-3A0C16E6F0FA}"/>
            </c:ext>
          </c:extLst>
        </c:ser>
        <c:dLbls>
          <c:showLegendKey val="0"/>
          <c:showVal val="0"/>
          <c:showCatName val="0"/>
          <c:showSerName val="0"/>
          <c:showPercent val="0"/>
          <c:showBubbleSize val="0"/>
        </c:dLbls>
        <c:marker val="1"/>
        <c:smooth val="0"/>
        <c:axId val="339129184"/>
        <c:axId val="339129576"/>
      </c:lineChart>
      <c:dateAx>
        <c:axId val="339129184"/>
        <c:scaling>
          <c:orientation val="minMax"/>
        </c:scaling>
        <c:delete val="1"/>
        <c:axPos val="b"/>
        <c:numFmt formatCode="ge" sourceLinked="1"/>
        <c:majorTickMark val="none"/>
        <c:minorTickMark val="none"/>
        <c:tickLblPos val="none"/>
        <c:crossAx val="339129576"/>
        <c:crosses val="autoZero"/>
        <c:auto val="1"/>
        <c:lblOffset val="100"/>
        <c:baseTimeUnit val="years"/>
      </c:dateAx>
      <c:valAx>
        <c:axId val="33912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1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城陽市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v>
      </c>
      <c r="AE8" s="59"/>
      <c r="AF8" s="59"/>
      <c r="AG8" s="59"/>
      <c r="AH8" s="59"/>
      <c r="AI8" s="59"/>
      <c r="AJ8" s="59"/>
      <c r="AK8" s="4"/>
      <c r="AL8" s="60">
        <f>データ!$R$6</f>
        <v>76409</v>
      </c>
      <c r="AM8" s="60"/>
      <c r="AN8" s="60"/>
      <c r="AO8" s="60"/>
      <c r="AP8" s="60"/>
      <c r="AQ8" s="60"/>
      <c r="AR8" s="60"/>
      <c r="AS8" s="60"/>
      <c r="AT8" s="51">
        <f>データ!$S$6</f>
        <v>32.71</v>
      </c>
      <c r="AU8" s="52"/>
      <c r="AV8" s="52"/>
      <c r="AW8" s="52"/>
      <c r="AX8" s="52"/>
      <c r="AY8" s="52"/>
      <c r="AZ8" s="52"/>
      <c r="BA8" s="52"/>
      <c r="BB8" s="53">
        <f>データ!$T$6</f>
        <v>2335.9499999999998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62.01</v>
      </c>
      <c r="J10" s="52"/>
      <c r="K10" s="52"/>
      <c r="L10" s="52"/>
      <c r="M10" s="52"/>
      <c r="N10" s="52"/>
      <c r="O10" s="63"/>
      <c r="P10" s="53">
        <f>データ!$P$6</f>
        <v>99.74</v>
      </c>
      <c r="Q10" s="53"/>
      <c r="R10" s="53"/>
      <c r="S10" s="53"/>
      <c r="T10" s="53"/>
      <c r="U10" s="53"/>
      <c r="V10" s="53"/>
      <c r="W10" s="60">
        <f>データ!$Q$6</f>
        <v>2197</v>
      </c>
      <c r="X10" s="60"/>
      <c r="Y10" s="60"/>
      <c r="Z10" s="60"/>
      <c r="AA10" s="60"/>
      <c r="AB10" s="60"/>
      <c r="AC10" s="60"/>
      <c r="AD10" s="2"/>
      <c r="AE10" s="2"/>
      <c r="AF10" s="2"/>
      <c r="AG10" s="2"/>
      <c r="AH10" s="4"/>
      <c r="AI10" s="4"/>
      <c r="AJ10" s="4"/>
      <c r="AK10" s="4"/>
      <c r="AL10" s="60">
        <f>データ!$U$6</f>
        <v>76144</v>
      </c>
      <c r="AM10" s="60"/>
      <c r="AN10" s="60"/>
      <c r="AO10" s="60"/>
      <c r="AP10" s="60"/>
      <c r="AQ10" s="60"/>
      <c r="AR10" s="60"/>
      <c r="AS10" s="60"/>
      <c r="AT10" s="51">
        <f>データ!$V$6</f>
        <v>23.11</v>
      </c>
      <c r="AU10" s="52"/>
      <c r="AV10" s="52"/>
      <c r="AW10" s="52"/>
      <c r="AX10" s="52"/>
      <c r="AY10" s="52"/>
      <c r="AZ10" s="52"/>
      <c r="BA10" s="52"/>
      <c r="BB10" s="53">
        <f>データ!$W$6</f>
        <v>3294.85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RxOv7eIlSVX55yHhxDp6yQU0gdo+ch33U5vKDExNBsxDC4wr52PkAFWbLvqARykIPAJNbJ4jNq0qYWeD8egrg==" saltValue="e8GhkHm4SJM8xqPUWUcA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262072</v>
      </c>
      <c r="D6" s="34">
        <f t="shared" si="3"/>
        <v>46</v>
      </c>
      <c r="E6" s="34">
        <f t="shared" si="3"/>
        <v>1</v>
      </c>
      <c r="F6" s="34">
        <f t="shared" si="3"/>
        <v>0</v>
      </c>
      <c r="G6" s="34">
        <f t="shared" si="3"/>
        <v>1</v>
      </c>
      <c r="H6" s="34" t="str">
        <f t="shared" si="3"/>
        <v>京都府　城陽市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62.01</v>
      </c>
      <c r="P6" s="35">
        <f t="shared" si="3"/>
        <v>99.74</v>
      </c>
      <c r="Q6" s="35">
        <f t="shared" si="3"/>
        <v>2197</v>
      </c>
      <c r="R6" s="35">
        <f t="shared" si="3"/>
        <v>76409</v>
      </c>
      <c r="S6" s="35">
        <f t="shared" si="3"/>
        <v>32.71</v>
      </c>
      <c r="T6" s="35">
        <f t="shared" si="3"/>
        <v>2335.9499999999998</v>
      </c>
      <c r="U6" s="35">
        <f t="shared" si="3"/>
        <v>76144</v>
      </c>
      <c r="V6" s="35">
        <f t="shared" si="3"/>
        <v>23.11</v>
      </c>
      <c r="W6" s="35">
        <f t="shared" si="3"/>
        <v>3294.85</v>
      </c>
      <c r="X6" s="36">
        <f>IF(X7="",NA(),X7)</f>
        <v>117.74</v>
      </c>
      <c r="Y6" s="36">
        <f t="shared" ref="Y6:AG6" si="4">IF(Y7="",NA(),Y7)</f>
        <v>116.22</v>
      </c>
      <c r="Z6" s="36">
        <f t="shared" si="4"/>
        <v>108.71</v>
      </c>
      <c r="AA6" s="36">
        <f t="shared" si="4"/>
        <v>110.03</v>
      </c>
      <c r="AB6" s="36">
        <f t="shared" si="4"/>
        <v>107.18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137</v>
      </c>
      <c r="AU6" s="36">
        <f t="shared" ref="AU6:BC6" si="6">IF(AU7="",NA(),AU7)</f>
        <v>159.51</v>
      </c>
      <c r="AV6" s="36">
        <f t="shared" si="6"/>
        <v>212.82</v>
      </c>
      <c r="AW6" s="36">
        <f t="shared" si="6"/>
        <v>282.64999999999998</v>
      </c>
      <c r="AX6" s="36">
        <f t="shared" si="6"/>
        <v>319.02999999999997</v>
      </c>
      <c r="AY6" s="36">
        <f t="shared" si="6"/>
        <v>335.95</v>
      </c>
      <c r="AZ6" s="36">
        <f t="shared" si="6"/>
        <v>346.59</v>
      </c>
      <c r="BA6" s="36">
        <f t="shared" si="6"/>
        <v>357.82</v>
      </c>
      <c r="BB6" s="36">
        <f t="shared" si="6"/>
        <v>355.5</v>
      </c>
      <c r="BC6" s="36">
        <f t="shared" si="6"/>
        <v>349.83</v>
      </c>
      <c r="BD6" s="35" t="str">
        <f>IF(BD7="","",IF(BD7="-","【-】","【"&amp;SUBSTITUTE(TEXT(BD7,"#,##0.00"),"-","△")&amp;"】"))</f>
        <v>【261.93】</v>
      </c>
      <c r="BE6" s="36">
        <f>IF(BE7="",NA(),BE7)</f>
        <v>402.18</v>
      </c>
      <c r="BF6" s="36">
        <f t="shared" ref="BF6:BN6" si="7">IF(BF7="",NA(),BF7)</f>
        <v>401.04</v>
      </c>
      <c r="BG6" s="36">
        <f t="shared" si="7"/>
        <v>442.4</v>
      </c>
      <c r="BH6" s="36">
        <f t="shared" si="7"/>
        <v>456.86</v>
      </c>
      <c r="BI6" s="36">
        <f t="shared" si="7"/>
        <v>444.25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103.45</v>
      </c>
      <c r="BQ6" s="36">
        <f t="shared" ref="BQ6:BY6" si="8">IF(BQ7="",NA(),BQ7)</f>
        <v>105.48</v>
      </c>
      <c r="BR6" s="36">
        <f t="shared" si="8"/>
        <v>97.02</v>
      </c>
      <c r="BS6" s="36">
        <f t="shared" si="8"/>
        <v>96.82</v>
      </c>
      <c r="BT6" s="36">
        <f t="shared" si="8"/>
        <v>94.76</v>
      </c>
      <c r="BU6" s="36">
        <f t="shared" si="8"/>
        <v>105.21</v>
      </c>
      <c r="BV6" s="36">
        <f t="shared" si="8"/>
        <v>105.71</v>
      </c>
      <c r="BW6" s="36">
        <f t="shared" si="8"/>
        <v>106.01</v>
      </c>
      <c r="BX6" s="36">
        <f t="shared" si="8"/>
        <v>104.57</v>
      </c>
      <c r="BY6" s="36">
        <f t="shared" si="8"/>
        <v>103.54</v>
      </c>
      <c r="BZ6" s="35" t="str">
        <f>IF(BZ7="","",IF(BZ7="-","【-】","【"&amp;SUBSTITUTE(TEXT(BZ7,"#,##0.00"),"-","△")&amp;"】"))</f>
        <v>【103.91】</v>
      </c>
      <c r="CA6" s="36">
        <f>IF(CA7="",NA(),CA7)</f>
        <v>132.87</v>
      </c>
      <c r="CB6" s="36">
        <f t="shared" ref="CB6:CJ6" si="9">IF(CB7="",NA(),CB7)</f>
        <v>130.76</v>
      </c>
      <c r="CC6" s="36">
        <f t="shared" si="9"/>
        <v>142.6</v>
      </c>
      <c r="CD6" s="36">
        <f t="shared" si="9"/>
        <v>142.88</v>
      </c>
      <c r="CE6" s="36">
        <f t="shared" si="9"/>
        <v>145.5</v>
      </c>
      <c r="CF6" s="36">
        <f t="shared" si="9"/>
        <v>162.59</v>
      </c>
      <c r="CG6" s="36">
        <f t="shared" si="9"/>
        <v>162.15</v>
      </c>
      <c r="CH6" s="36">
        <f t="shared" si="9"/>
        <v>162.24</v>
      </c>
      <c r="CI6" s="36">
        <f t="shared" si="9"/>
        <v>165.47</v>
      </c>
      <c r="CJ6" s="36">
        <f t="shared" si="9"/>
        <v>167.46</v>
      </c>
      <c r="CK6" s="35" t="str">
        <f>IF(CK7="","",IF(CK7="-","【-】","【"&amp;SUBSTITUTE(TEXT(CK7,"#,##0.00"),"-","△")&amp;"】"))</f>
        <v>【167.11】</v>
      </c>
      <c r="CL6" s="36">
        <f>IF(CL7="",NA(),CL7)</f>
        <v>51.07</v>
      </c>
      <c r="CM6" s="36">
        <f t="shared" ref="CM6:CU6" si="10">IF(CM7="",NA(),CM7)</f>
        <v>50</v>
      </c>
      <c r="CN6" s="36">
        <f t="shared" si="10"/>
        <v>49.68</v>
      </c>
      <c r="CO6" s="36">
        <f t="shared" si="10"/>
        <v>49.26</v>
      </c>
      <c r="CP6" s="36">
        <f t="shared" si="10"/>
        <v>48.88</v>
      </c>
      <c r="CQ6" s="36">
        <f t="shared" si="10"/>
        <v>59.17</v>
      </c>
      <c r="CR6" s="36">
        <f t="shared" si="10"/>
        <v>59.34</v>
      </c>
      <c r="CS6" s="36">
        <f t="shared" si="10"/>
        <v>59.11</v>
      </c>
      <c r="CT6" s="36">
        <f t="shared" si="10"/>
        <v>59.74</v>
      </c>
      <c r="CU6" s="36">
        <f t="shared" si="10"/>
        <v>59.46</v>
      </c>
      <c r="CV6" s="35" t="str">
        <f>IF(CV7="","",IF(CV7="-","【-】","【"&amp;SUBSTITUTE(TEXT(CV7,"#,##0.00"),"-","△")&amp;"】"))</f>
        <v>【60.27】</v>
      </c>
      <c r="CW6" s="36">
        <f>IF(CW7="",NA(),CW7)</f>
        <v>97.19</v>
      </c>
      <c r="CX6" s="36">
        <f t="shared" ref="CX6:DF6" si="11">IF(CX7="",NA(),CX7)</f>
        <v>98.41</v>
      </c>
      <c r="CY6" s="36">
        <f t="shared" si="11"/>
        <v>98.5</v>
      </c>
      <c r="CZ6" s="36">
        <f t="shared" si="11"/>
        <v>98.18</v>
      </c>
      <c r="DA6" s="36">
        <f t="shared" si="11"/>
        <v>98.37</v>
      </c>
      <c r="DB6" s="36">
        <f t="shared" si="11"/>
        <v>87.6</v>
      </c>
      <c r="DC6" s="36">
        <f t="shared" si="11"/>
        <v>87.74</v>
      </c>
      <c r="DD6" s="36">
        <f t="shared" si="11"/>
        <v>87.91</v>
      </c>
      <c r="DE6" s="36">
        <f t="shared" si="11"/>
        <v>87.28</v>
      </c>
      <c r="DF6" s="36">
        <f t="shared" si="11"/>
        <v>87.41</v>
      </c>
      <c r="DG6" s="35" t="str">
        <f>IF(DG7="","",IF(DG7="-","【-】","【"&amp;SUBSTITUTE(TEXT(DG7,"#,##0.00"),"-","△")&amp;"】"))</f>
        <v>【89.92】</v>
      </c>
      <c r="DH6" s="36">
        <f>IF(DH7="",NA(),DH7)</f>
        <v>49.44</v>
      </c>
      <c r="DI6" s="36">
        <f t="shared" ref="DI6:DQ6" si="12">IF(DI7="",NA(),DI7)</f>
        <v>50.23</v>
      </c>
      <c r="DJ6" s="36">
        <f t="shared" si="12"/>
        <v>49.11</v>
      </c>
      <c r="DK6" s="36">
        <f t="shared" si="12"/>
        <v>50.22</v>
      </c>
      <c r="DL6" s="36">
        <f t="shared" si="12"/>
        <v>51.24</v>
      </c>
      <c r="DM6" s="36">
        <f t="shared" si="12"/>
        <v>45.25</v>
      </c>
      <c r="DN6" s="36">
        <f t="shared" si="12"/>
        <v>46.27</v>
      </c>
      <c r="DO6" s="36">
        <f t="shared" si="12"/>
        <v>46.88</v>
      </c>
      <c r="DP6" s="36">
        <f t="shared" si="12"/>
        <v>46.94</v>
      </c>
      <c r="DQ6" s="36">
        <f t="shared" si="12"/>
        <v>47.62</v>
      </c>
      <c r="DR6" s="35" t="str">
        <f>IF(DR7="","",IF(DR7="-","【-】","【"&amp;SUBSTITUTE(TEXT(DR7,"#,##0.00"),"-","△")&amp;"】"))</f>
        <v>【48.85】</v>
      </c>
      <c r="DS6" s="36">
        <f>IF(DS7="",NA(),DS7)</f>
        <v>5.66</v>
      </c>
      <c r="DT6" s="36">
        <f t="shared" ref="DT6:EB6" si="13">IF(DT7="",NA(),DT7)</f>
        <v>19.21</v>
      </c>
      <c r="DU6" s="36">
        <f t="shared" si="13"/>
        <v>23.11</v>
      </c>
      <c r="DV6" s="36">
        <f t="shared" si="13"/>
        <v>24.61</v>
      </c>
      <c r="DW6" s="36">
        <f t="shared" si="13"/>
        <v>26.9</v>
      </c>
      <c r="DX6" s="36">
        <f t="shared" si="13"/>
        <v>10.71</v>
      </c>
      <c r="DY6" s="36">
        <f t="shared" si="13"/>
        <v>10.93</v>
      </c>
      <c r="DZ6" s="36">
        <f t="shared" si="13"/>
        <v>13.39</v>
      </c>
      <c r="EA6" s="36">
        <f t="shared" si="13"/>
        <v>14.48</v>
      </c>
      <c r="EB6" s="36">
        <f t="shared" si="13"/>
        <v>16.27</v>
      </c>
      <c r="EC6" s="35" t="str">
        <f>IF(EC7="","",IF(EC7="-","【-】","【"&amp;SUBSTITUTE(TEXT(EC7,"#,##0.00"),"-","△")&amp;"】"))</f>
        <v>【17.80】</v>
      </c>
      <c r="ED6" s="36">
        <f>IF(ED7="",NA(),ED7)</f>
        <v>1.22</v>
      </c>
      <c r="EE6" s="36">
        <f t="shared" ref="EE6:EM6" si="14">IF(EE7="",NA(),EE7)</f>
        <v>0.57999999999999996</v>
      </c>
      <c r="EF6" s="36">
        <f t="shared" si="14"/>
        <v>0.52</v>
      </c>
      <c r="EG6" s="36">
        <f t="shared" si="14"/>
        <v>0.26</v>
      </c>
      <c r="EH6" s="36">
        <f t="shared" si="14"/>
        <v>0.99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262072</v>
      </c>
      <c r="D7" s="38">
        <v>46</v>
      </c>
      <c r="E7" s="38">
        <v>1</v>
      </c>
      <c r="F7" s="38">
        <v>0</v>
      </c>
      <c r="G7" s="38">
        <v>1</v>
      </c>
      <c r="H7" s="38" t="s">
        <v>93</v>
      </c>
      <c r="I7" s="38" t="s">
        <v>94</v>
      </c>
      <c r="J7" s="38" t="s">
        <v>95</v>
      </c>
      <c r="K7" s="38" t="s">
        <v>96</v>
      </c>
      <c r="L7" s="38" t="s">
        <v>97</v>
      </c>
      <c r="M7" s="38" t="s">
        <v>98</v>
      </c>
      <c r="N7" s="39" t="s">
        <v>99</v>
      </c>
      <c r="O7" s="39">
        <v>62.01</v>
      </c>
      <c r="P7" s="39">
        <v>99.74</v>
      </c>
      <c r="Q7" s="39">
        <v>2197</v>
      </c>
      <c r="R7" s="39">
        <v>76409</v>
      </c>
      <c r="S7" s="39">
        <v>32.71</v>
      </c>
      <c r="T7" s="39">
        <v>2335.9499999999998</v>
      </c>
      <c r="U7" s="39">
        <v>76144</v>
      </c>
      <c r="V7" s="39">
        <v>23.11</v>
      </c>
      <c r="W7" s="39">
        <v>3294.85</v>
      </c>
      <c r="X7" s="39">
        <v>117.74</v>
      </c>
      <c r="Y7" s="39">
        <v>116.22</v>
      </c>
      <c r="Z7" s="39">
        <v>108.71</v>
      </c>
      <c r="AA7" s="39">
        <v>110.03</v>
      </c>
      <c r="AB7" s="39">
        <v>107.18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137</v>
      </c>
      <c r="AU7" s="39">
        <v>159.51</v>
      </c>
      <c r="AV7" s="39">
        <v>212.82</v>
      </c>
      <c r="AW7" s="39">
        <v>282.64999999999998</v>
      </c>
      <c r="AX7" s="39">
        <v>319.02999999999997</v>
      </c>
      <c r="AY7" s="39">
        <v>335.95</v>
      </c>
      <c r="AZ7" s="39">
        <v>346.59</v>
      </c>
      <c r="BA7" s="39">
        <v>357.82</v>
      </c>
      <c r="BB7" s="39">
        <v>355.5</v>
      </c>
      <c r="BC7" s="39">
        <v>349.83</v>
      </c>
      <c r="BD7" s="39">
        <v>261.93</v>
      </c>
      <c r="BE7" s="39">
        <v>402.18</v>
      </c>
      <c r="BF7" s="39">
        <v>401.04</v>
      </c>
      <c r="BG7" s="39">
        <v>442.4</v>
      </c>
      <c r="BH7" s="39">
        <v>456.86</v>
      </c>
      <c r="BI7" s="39">
        <v>444.25</v>
      </c>
      <c r="BJ7" s="39">
        <v>319.82</v>
      </c>
      <c r="BK7" s="39">
        <v>312.02999999999997</v>
      </c>
      <c r="BL7" s="39">
        <v>307.45999999999998</v>
      </c>
      <c r="BM7" s="39">
        <v>312.58</v>
      </c>
      <c r="BN7" s="39">
        <v>314.87</v>
      </c>
      <c r="BO7" s="39">
        <v>270.45999999999998</v>
      </c>
      <c r="BP7" s="39">
        <v>103.45</v>
      </c>
      <c r="BQ7" s="39">
        <v>105.48</v>
      </c>
      <c r="BR7" s="39">
        <v>97.02</v>
      </c>
      <c r="BS7" s="39">
        <v>96.82</v>
      </c>
      <c r="BT7" s="39">
        <v>94.76</v>
      </c>
      <c r="BU7" s="39">
        <v>105.21</v>
      </c>
      <c r="BV7" s="39">
        <v>105.71</v>
      </c>
      <c r="BW7" s="39">
        <v>106.01</v>
      </c>
      <c r="BX7" s="39">
        <v>104.57</v>
      </c>
      <c r="BY7" s="39">
        <v>103.54</v>
      </c>
      <c r="BZ7" s="39">
        <v>103.91</v>
      </c>
      <c r="CA7" s="39">
        <v>132.87</v>
      </c>
      <c r="CB7" s="39">
        <v>130.76</v>
      </c>
      <c r="CC7" s="39">
        <v>142.6</v>
      </c>
      <c r="CD7" s="39">
        <v>142.88</v>
      </c>
      <c r="CE7" s="39">
        <v>145.5</v>
      </c>
      <c r="CF7" s="39">
        <v>162.59</v>
      </c>
      <c r="CG7" s="39">
        <v>162.15</v>
      </c>
      <c r="CH7" s="39">
        <v>162.24</v>
      </c>
      <c r="CI7" s="39">
        <v>165.47</v>
      </c>
      <c r="CJ7" s="39">
        <v>167.46</v>
      </c>
      <c r="CK7" s="39">
        <v>167.11</v>
      </c>
      <c r="CL7" s="39">
        <v>51.07</v>
      </c>
      <c r="CM7" s="39">
        <v>50</v>
      </c>
      <c r="CN7" s="39">
        <v>49.68</v>
      </c>
      <c r="CO7" s="39">
        <v>49.26</v>
      </c>
      <c r="CP7" s="39">
        <v>48.88</v>
      </c>
      <c r="CQ7" s="39">
        <v>59.17</v>
      </c>
      <c r="CR7" s="39">
        <v>59.34</v>
      </c>
      <c r="CS7" s="39">
        <v>59.11</v>
      </c>
      <c r="CT7" s="39">
        <v>59.74</v>
      </c>
      <c r="CU7" s="39">
        <v>59.46</v>
      </c>
      <c r="CV7" s="39">
        <v>60.27</v>
      </c>
      <c r="CW7" s="39">
        <v>97.19</v>
      </c>
      <c r="CX7" s="39">
        <v>98.41</v>
      </c>
      <c r="CY7" s="39">
        <v>98.5</v>
      </c>
      <c r="CZ7" s="39">
        <v>98.18</v>
      </c>
      <c r="DA7" s="39">
        <v>98.37</v>
      </c>
      <c r="DB7" s="39">
        <v>87.6</v>
      </c>
      <c r="DC7" s="39">
        <v>87.74</v>
      </c>
      <c r="DD7" s="39">
        <v>87.91</v>
      </c>
      <c r="DE7" s="39">
        <v>87.28</v>
      </c>
      <c r="DF7" s="39">
        <v>87.41</v>
      </c>
      <c r="DG7" s="39">
        <v>89.92</v>
      </c>
      <c r="DH7" s="39">
        <v>49.44</v>
      </c>
      <c r="DI7" s="39">
        <v>50.23</v>
      </c>
      <c r="DJ7" s="39">
        <v>49.11</v>
      </c>
      <c r="DK7" s="39">
        <v>50.22</v>
      </c>
      <c r="DL7" s="39">
        <v>51.24</v>
      </c>
      <c r="DM7" s="39">
        <v>45.25</v>
      </c>
      <c r="DN7" s="39">
        <v>46.27</v>
      </c>
      <c r="DO7" s="39">
        <v>46.88</v>
      </c>
      <c r="DP7" s="39">
        <v>46.94</v>
      </c>
      <c r="DQ7" s="39">
        <v>47.62</v>
      </c>
      <c r="DR7" s="39">
        <v>48.85</v>
      </c>
      <c r="DS7" s="39">
        <v>5.66</v>
      </c>
      <c r="DT7" s="39">
        <v>19.21</v>
      </c>
      <c r="DU7" s="39">
        <v>23.11</v>
      </c>
      <c r="DV7" s="39">
        <v>24.61</v>
      </c>
      <c r="DW7" s="39">
        <v>26.9</v>
      </c>
      <c r="DX7" s="39">
        <v>10.71</v>
      </c>
      <c r="DY7" s="39">
        <v>10.93</v>
      </c>
      <c r="DZ7" s="39">
        <v>13.39</v>
      </c>
      <c r="EA7" s="39">
        <v>14.48</v>
      </c>
      <c r="EB7" s="39">
        <v>16.27</v>
      </c>
      <c r="EC7" s="39">
        <v>17.8</v>
      </c>
      <c r="ED7" s="39">
        <v>1.22</v>
      </c>
      <c r="EE7" s="39">
        <v>0.57999999999999996</v>
      </c>
      <c r="EF7" s="39">
        <v>0.52</v>
      </c>
      <c r="EG7" s="39">
        <v>0.26</v>
      </c>
      <c r="EH7" s="39">
        <v>0.99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城陽市役所</cp:lastModifiedBy>
  <cp:lastPrinted>2020-01-27T06:40:55Z</cp:lastPrinted>
  <dcterms:modified xsi:type="dcterms:W3CDTF">2020-01-28T07:15:19Z</dcterms:modified>
</cp:coreProperties>
</file>