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HwHLjEiE48gcLdOAIOKM1sL7kgyWjJli1TMLKonv+SUp5Ht/v5oFLftuL2JmRy4JVnQ696JDwRMngM3fQtyyQ==" workbookSaltValue="idC5pMJqJySsO4GkR44c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<sst xmlns="http://schemas.openxmlformats.org/spreadsheetml/2006/main" count="220" uniqueCount="108">
  <si>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</si>
  <si>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</si>
  <si>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</si>
  <si>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</si>
  <si>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</si>
  <si>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</si>
  <si>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</si>
  <si>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</si>
  <si>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</si>
  <si>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</si>
  <si>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</si>
  <si>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</si>
  <si>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</si>
  <si>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</si>
  <si>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</si>
  <si>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</si>
  <si>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</si>
  <si>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</si>
  <si>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</si>
  <si>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</si>
  <si>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</si>
  <si>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</si>
  <si>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</si>
  <si>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</si>
  <si>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</si>
  <si>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</si>
  <si>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</si>
  <si>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</si>
  <si>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</si>
  <si>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</si>
  <si>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</si>
  <si>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</si>
  <si>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</si>
  <si>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</si>
  <si>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</si>
  <si>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</si>
  <si>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</si>
  <si>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</si>
  <si>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</si>
  <si>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</si>
  <si>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</si>
  <si>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</si>
  <si>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</si>
  <si>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</si>
  <si>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</si>
  <si>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</si>
  <si>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</si>
  <si>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</si>
  <si>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</si>
  <si>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</si>
  <si>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</si>
  <si>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</si>
  <si>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</si>
  <si>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</si>
  <si>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</si>
  <si>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</si>
  <si>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</si>
  <si>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</si>
  <si>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</si>
  <si>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</si>
  <si>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</si>
  <si>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</si>
  <si>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</si>
  <si>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</si>
  <si>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</si>
  <si>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</si>
  <si>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</si>
  <si>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</si>
  <si>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</si>
  <si>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</si>
  <si>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</si>
  <si>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</si>
  <si>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</si>
  <si>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</si>
  <si>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</si>
  <si>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</si>
  <si>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</si>
  <si>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</si>
  <si>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</si>
  <si>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</si>
  <si>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</si>
  <si>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</si>
  <si>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</si>
  <si>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</si>
  <si>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</si>
  <si>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</si>
  <si>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</si>
  <si>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</si>
  <si>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</si>
  <si>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</si>
  <si>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</si>
  <si>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</si>
  <si>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</si>
  <si>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</si>
  <si>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</si>
  <si>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</si>
  <si>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</si>
  <si>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</si>
  <si>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</si>
  <si>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</si>
  <si>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</si>
  <si>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</si>
  <si>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</si>
  <si>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</si>
  <si>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</si>
  <si>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老朽化施設の更新、簡易水道事業との経営統合など、経営を取り巻く環境が厳しくなっていることから、H30に水道事業ビジョン策定委員会を設置し、経営戦略等についても議論を行っており、次年度中に策定する予定としている。ビジョンに基づき、収益増、費用抑制への取組をさらに進める必要がある。</t>
    <rPh sb="97" eb="100">
      <t>ジネンド</t>
    </rPh>
    <rPh sb="100" eb="101">
      <t>ナカ</t>
    </rPh>
    <rPh sb="119" eb="120">
      <t>モト</t>
    </rPh>
    <phoneticPr fontId="4"/>
  </si>
  <si>
    <t>①経常収支比率
　H23の料金改定により、一時的に改善が図れたが、給水人口の減少等によりその水準が維持できていない。また、H30.4.1に簡易水道事業との経営統合を行ったため、収支ともに増加したが、中でも旧簡易水道事業の施設等における原価償却費の増加が大きく、H30決算は赤字となったことから、更なる収入確保と経費抑制を図る必要がある。
③流動比率
　年々悪化の傾向にあったが、簡水統合により100%を下回った。給水収益等の確保を図り、支払能力を高めていくことが必要である。
④企業債残高対給水収益比率
　基幹浄水場の大規模改修や老朽石綿管布設替の実施により、類似団体と比較すると高い比率で推移している。
⑤料金回収率
　類似団体と比べ高い比率で推移していたが、簡水統合により100%を下回った。次年度策定予定の経営戦略（水道ビジョン）に基づき、経営改善を図る必要がある。
⑥給水原価
　高利率企業債の繰上償還等により、一定の費用の効率性は確保してきたが、簡水統合により類似団体よりも高い水準となったことから、さらなる投資の効率化や維持管理費の削減等を行う必要がある。
⑦施設利用率
　類似団体と比べると高い水準となっているが、施設の統廃合などによる再構築を図り、更なる効率化を図る必要がある。
⑧有収率
　減少傾向にあるものの、類似団体と比較すると高い比率で推移してきたが、簡水統合により、類似団体を下回った。施設の統廃合や老朽管の布設替え等により、さらに改善を図る必要がある。</t>
    <rPh sb="88" eb="90">
      <t>シュウシ</t>
    </rPh>
    <rPh sb="93" eb="95">
      <t>ゾウカ</t>
    </rPh>
    <rPh sb="99" eb="100">
      <t>ナカ</t>
    </rPh>
    <rPh sb="102" eb="103">
      <t>キュウ</t>
    </rPh>
    <rPh sb="103" eb="105">
      <t>カンイ</t>
    </rPh>
    <rPh sb="105" eb="107">
      <t>スイドウ</t>
    </rPh>
    <rPh sb="107" eb="109">
      <t>ジギョウ</t>
    </rPh>
    <rPh sb="110" eb="112">
      <t>シセツ</t>
    </rPh>
    <rPh sb="112" eb="113">
      <t>トウ</t>
    </rPh>
    <rPh sb="117" eb="119">
      <t>ゲンカ</t>
    </rPh>
    <rPh sb="119" eb="121">
      <t>ショウキャク</t>
    </rPh>
    <rPh sb="121" eb="122">
      <t>ヒ</t>
    </rPh>
    <rPh sb="123" eb="125">
      <t>ゾウカ</t>
    </rPh>
    <rPh sb="126" eb="127">
      <t>オオ</t>
    </rPh>
    <rPh sb="133" eb="135">
      <t>ケッサン</t>
    </rPh>
    <rPh sb="136" eb="138">
      <t>アカジ</t>
    </rPh>
    <rPh sb="201" eb="203">
      <t>シタマワ</t>
    </rPh>
    <rPh sb="343" eb="345">
      <t>シタマワ</t>
    </rPh>
    <rPh sb="348" eb="351">
      <t>ジネンド</t>
    </rPh>
    <rPh sb="351" eb="353">
      <t>サクテイ</t>
    </rPh>
    <rPh sb="353" eb="355">
      <t>ヨテイ</t>
    </rPh>
    <rPh sb="361" eb="363">
      <t>スイドウ</t>
    </rPh>
    <rPh sb="369" eb="370">
      <t>モト</t>
    </rPh>
    <rPh sb="435" eb="437">
      <t>ルイジ</t>
    </rPh>
    <rPh sb="437" eb="439">
      <t>ダンタイ</t>
    </rPh>
    <rPh sb="442" eb="443">
      <t>タカ</t>
    </rPh>
    <rPh sb="444" eb="446">
      <t>スイジュン</t>
    </rPh>
    <rPh sb="606" eb="608">
      <t>シセツ</t>
    </rPh>
    <phoneticPr fontId="4"/>
  </si>
  <si>
    <t>①有形固定資産減価償却率
　類似団体と同程度の状況で推移してきたが、簡水統合により率は減少。施設の長寿命化等により適正な施設状況を維持していく必要がある。
②管路経年化率
　年々比率は減少傾向であるものの、類似団体と比較すると高い比率なっていたが、簡易水道統合により耐用年数超過の管路が増えたことから、老朽管等の布設替により改善を図る必要がある。
③管路更新率
　H30の石綿管布設替完了に向け、積極的に事業実施したことにより、比率は上昇傾向にあったが、簡水統合により比率は悪化。早期に水道ビジョンを策定し、計画的に老朽管の布設替を行う必要がある。</t>
    <rPh sb="26" eb="28">
      <t>スイイ</t>
    </rPh>
    <rPh sb="92" eb="94">
      <t>ゲンショウ</t>
    </rPh>
    <rPh sb="94" eb="96">
      <t>ケイコウ</t>
    </rPh>
    <rPh sb="124" eb="126">
      <t>カンイ</t>
    </rPh>
    <rPh sb="126" eb="128">
      <t>スイドウ</t>
    </rPh>
    <rPh sb="128" eb="130">
      <t>トウゴウ</t>
    </rPh>
    <rPh sb="133" eb="135">
      <t>タイヨウ</t>
    </rPh>
    <rPh sb="135" eb="137">
      <t>ネンスウ</t>
    </rPh>
    <rPh sb="137" eb="139">
      <t>チョウカ</t>
    </rPh>
    <rPh sb="140" eb="142">
      <t>カンロ</t>
    </rPh>
    <rPh sb="143" eb="144">
      <t>フ</t>
    </rPh>
    <rPh sb="234" eb="235">
      <t>ヒ</t>
    </rPh>
    <rPh sb="235" eb="23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</si>
</sst>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c:v>
                </c:pt>
                <c:pt idx="1">
                  <c:v>1.32</c:v>
                </c:pt>
                <c:pt idx="2">
                  <c:v>1.7</c:v>
                </c:pt>
                <c:pt idx="3">
                  <c:v>1.1399999999999999</c:v>
                </c:pt>
                <c:pt idx="4">
                  <c:v>0.2</c:v>
                </c:pt>
              </c:numCache>
            </c:numRef>
          </c:val>
          <c:extLst xmlns:c16r2="http://schemas.microsoft.com/office/drawing/2015/06/chart">
            <c:ext xmlns:c16="http://schemas.microsoft.com/office/drawing/2014/chart" uri="{C3380CC4-5D6E-409C-BE32-E72D297353CC}">
              <c16:uniqueId val="{00000000-8C99-42B2-95BC-85DF60ADD7BE}"/>
            </c:ext>
          </c:extLst>
        </c:ser>
        <c:dLbls>
          <c:showLegendKey val="0"/>
          <c:showVal val="0"/>
          <c:showCatName val="0"/>
          <c:showSerName val="0"/>
          <c:showPercent val="0"/>
          <c:showBubbleSize val="0"/>
        </c:dLbls>
        <c:gapWidth val="150"/>
        <c:axId val="163667328"/>
        <c:axId val="1654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0.5</c:v>
                </c:pt>
              </c:numCache>
            </c:numRef>
          </c:val>
          <c:smooth val="0"/>
          <c:extLst xmlns:c16r2="http://schemas.microsoft.com/office/drawing/2015/06/chart">
            <c:ext xmlns:c16="http://schemas.microsoft.com/office/drawing/2014/chart" uri="{C3380CC4-5D6E-409C-BE32-E72D297353CC}">
              <c16:uniqueId val="{00000001-8C99-42B2-95BC-85DF60ADD7BE}"/>
            </c:ext>
          </c:extLst>
        </c:ser>
        <c:dLbls>
          <c:showLegendKey val="0"/>
          <c:showVal val="0"/>
          <c:showCatName val="0"/>
          <c:showSerName val="0"/>
          <c:showPercent val="0"/>
          <c:showBubbleSize val="0"/>
        </c:dLbls>
        <c:marker val="1"/>
        <c:smooth val="0"/>
        <c:axId val="163667328"/>
        <c:axId val="165465088"/>
      </c:lineChart>
      <c:dateAx>
        <c:axId val="163667328"/>
        <c:scaling>
          <c:orientation val="minMax"/>
        </c:scaling>
        <c:delete val="1"/>
        <c:axPos val="b"/>
        <c:numFmt formatCode="ge" sourceLinked="1"/>
        <c:majorTickMark val="none"/>
        <c:minorTickMark val="none"/>
        <c:tickLblPos val="none"/>
        <c:crossAx val="165465088"/>
        <c:crosses val="autoZero"/>
        <c:auto val="1"/>
        <c:lblOffset val="100"/>
        <c:baseTimeUnit val="years"/>
      </c:dateAx>
      <c:valAx>
        <c:axId val="1654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63.96</c:v>
                </c:pt>
                <c:pt idx="1">
                  <c:v>63.35</c:v>
                </c:pt>
                <c:pt idx="2">
                  <c:v>62.24</c:v>
                </c:pt>
                <c:pt idx="3">
                  <c:v>64.58</c:v>
                </c:pt>
                <c:pt idx="4">
                  <c:v>65.569999999999993</c:v>
                </c:pt>
              </c:numCache>
            </c:numRef>
          </c:val>
          <c:extLst xmlns:c16r2="http://schemas.microsoft.com/office/drawing/2015/06/chart">
            <c:ext xmlns:c16="http://schemas.microsoft.com/office/drawing/2014/chart" uri="{C3380CC4-5D6E-409C-BE32-E72D297353CC}">
              <c16:uniqueId val="{00000000-5708-4DF7-A6DD-444217E6C2AC}"/>
            </c:ext>
          </c:extLst>
        </c:ser>
        <c:dLbls>
          <c:showLegendKey val="0"/>
          <c:showVal val="0"/>
          <c:showCatName val="0"/>
          <c:showSerName val="0"/>
          <c:showPercent val="0"/>
          <c:showBubbleSize val="0"/>
        </c:dLbls>
        <c:gapWidth val="150"/>
        <c:axId val="163169024"/>
        <c:axId val="1631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55.03</c:v>
                </c:pt>
              </c:numCache>
            </c:numRef>
          </c:val>
          <c:smooth val="0"/>
          <c:extLst xmlns:c16r2="http://schemas.microsoft.com/office/drawing/2015/06/chart">
            <c:ext xmlns:c16="http://schemas.microsoft.com/office/drawing/2014/chart" uri="{C3380CC4-5D6E-409C-BE32-E72D297353CC}">
              <c16:uniqueId val="{00000001-5708-4DF7-A6DD-444217E6C2AC}"/>
            </c:ext>
          </c:extLst>
        </c:ser>
        <c:dLbls>
          <c:showLegendKey val="0"/>
          <c:showVal val="0"/>
          <c:showCatName val="0"/>
          <c:showSerName val="0"/>
          <c:showPercent val="0"/>
          <c:showBubbleSize val="0"/>
        </c:dLbls>
        <c:marker val="1"/>
        <c:smooth val="0"/>
        <c:axId val="163169024"/>
        <c:axId val="163170944"/>
      </c:lineChart>
      <c:dateAx>
        <c:axId val="163169024"/>
        <c:scaling>
          <c:orientation val="minMax"/>
        </c:scaling>
        <c:delete val="1"/>
        <c:axPos val="b"/>
        <c:numFmt formatCode="ge" sourceLinked="1"/>
        <c:majorTickMark val="none"/>
        <c:minorTickMark val="none"/>
        <c:tickLblPos val="none"/>
        <c:crossAx val="163170944"/>
        <c:crosses val="autoZero"/>
        <c:auto val="1"/>
        <c:lblOffset val="100"/>
        <c:baseTimeUnit val="years"/>
      </c:dateAx>
      <c:valAx>
        <c:axId val="1631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90.84</c:v>
                </c:pt>
                <c:pt idx="1">
                  <c:v>90.76</c:v>
                </c:pt>
                <c:pt idx="2">
                  <c:v>90.12</c:v>
                </c:pt>
                <c:pt idx="3">
                  <c:v>85.61</c:v>
                </c:pt>
                <c:pt idx="4">
                  <c:v>81.7</c:v>
                </c:pt>
              </c:numCache>
            </c:numRef>
          </c:val>
          <c:extLst xmlns:c16r2="http://schemas.microsoft.com/office/drawing/2015/06/chart">
            <c:ext xmlns:c16="http://schemas.microsoft.com/office/drawing/2014/chart" uri="{C3380CC4-5D6E-409C-BE32-E72D297353CC}">
              <c16:uniqueId val="{00000000-F26E-4769-8DAA-2B403908134F}"/>
            </c:ext>
          </c:extLst>
        </c:ser>
        <c:dLbls>
          <c:showLegendKey val="0"/>
          <c:showVal val="0"/>
          <c:showCatName val="0"/>
          <c:showSerName val="0"/>
          <c:showPercent val="0"/>
          <c:showBubbleSize val="0"/>
        </c:dLbls>
        <c:gapWidth val="150"/>
        <c:axId val="163316864"/>
        <c:axId val="1633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81.900000000000006</c:v>
                </c:pt>
              </c:numCache>
            </c:numRef>
          </c:val>
          <c:smooth val="0"/>
          <c:extLst xmlns:c16r2="http://schemas.microsoft.com/office/drawing/2015/06/chart">
            <c:ext xmlns:c16="http://schemas.microsoft.com/office/drawing/2014/chart" uri="{C3380CC4-5D6E-409C-BE32-E72D297353CC}">
              <c16:uniqueId val="{00000001-F26E-4769-8DAA-2B403908134F}"/>
            </c:ext>
          </c:extLst>
        </c:ser>
        <c:dLbls>
          <c:showLegendKey val="0"/>
          <c:showVal val="0"/>
          <c:showCatName val="0"/>
          <c:showSerName val="0"/>
          <c:showPercent val="0"/>
          <c:showBubbleSize val="0"/>
        </c:dLbls>
        <c:marker val="1"/>
        <c:smooth val="0"/>
        <c:axId val="163316864"/>
        <c:axId val="163318784"/>
      </c:lineChart>
      <c:dateAx>
        <c:axId val="163316864"/>
        <c:scaling>
          <c:orientation val="minMax"/>
        </c:scaling>
        <c:delete val="1"/>
        <c:axPos val="b"/>
        <c:numFmt formatCode="ge" sourceLinked="1"/>
        <c:majorTickMark val="none"/>
        <c:minorTickMark val="none"/>
        <c:tickLblPos val="none"/>
        <c:crossAx val="163318784"/>
        <c:crosses val="autoZero"/>
        <c:auto val="1"/>
        <c:lblOffset val="100"/>
        <c:baseTimeUnit val="years"/>
      </c:dateAx>
      <c:valAx>
        <c:axId val="1633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109.03</c:v>
                </c:pt>
                <c:pt idx="1">
                  <c:v>111.48</c:v>
                </c:pt>
                <c:pt idx="2">
                  <c:v>110.4</c:v>
                </c:pt>
                <c:pt idx="3">
                  <c:v>105.74</c:v>
                </c:pt>
                <c:pt idx="4">
                  <c:v>99.34</c:v>
                </c:pt>
              </c:numCache>
            </c:numRef>
          </c:val>
          <c:extLst xmlns:c16r2="http://schemas.microsoft.com/office/drawing/2015/06/chart">
            <c:ext xmlns:c16="http://schemas.microsoft.com/office/drawing/2014/chart" uri="{C3380CC4-5D6E-409C-BE32-E72D297353CC}">
              <c16:uniqueId val="{00000000-8FC1-471A-BCF3-1B31B14CE245}"/>
            </c:ext>
          </c:extLst>
        </c:ser>
        <c:dLbls>
          <c:showLegendKey val="0"/>
          <c:showVal val="0"/>
          <c:showCatName val="0"/>
          <c:showSerName val="0"/>
          <c:showPercent val="0"/>
          <c:showBubbleSize val="0"/>
        </c:dLbls>
        <c:gapWidth val="150"/>
        <c:axId val="250254848"/>
        <c:axId val="25025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108.87</c:v>
                </c:pt>
              </c:numCache>
            </c:numRef>
          </c:val>
          <c:smooth val="0"/>
          <c:extLst xmlns:c16r2="http://schemas.microsoft.com/office/drawing/2015/06/chart">
            <c:ext xmlns:c16="http://schemas.microsoft.com/office/drawing/2014/chart" uri="{C3380CC4-5D6E-409C-BE32-E72D297353CC}">
              <c16:uniqueId val="{00000001-8FC1-471A-BCF3-1B31B14CE245}"/>
            </c:ext>
          </c:extLst>
        </c:ser>
        <c:dLbls>
          <c:showLegendKey val="0"/>
          <c:showVal val="0"/>
          <c:showCatName val="0"/>
          <c:showSerName val="0"/>
          <c:showPercent val="0"/>
          <c:showBubbleSize val="0"/>
        </c:dLbls>
        <c:marker val="1"/>
        <c:smooth val="0"/>
        <c:axId val="250254848"/>
        <c:axId val="250256768"/>
      </c:lineChart>
      <c:dateAx>
        <c:axId val="250254848"/>
        <c:scaling>
          <c:orientation val="minMax"/>
        </c:scaling>
        <c:delete val="1"/>
        <c:axPos val="b"/>
        <c:numFmt formatCode="ge" sourceLinked="1"/>
        <c:majorTickMark val="none"/>
        <c:minorTickMark val="none"/>
        <c:tickLblPos val="none"/>
        <c:crossAx val="250256768"/>
        <c:crosses val="autoZero"/>
        <c:auto val="1"/>
        <c:lblOffset val="100"/>
        <c:baseTimeUnit val="years"/>
      </c:dateAx>
      <c:valAx>
        <c:axId val="25025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46.98</c:v>
                </c:pt>
                <c:pt idx="1">
                  <c:v>45.38</c:v>
                </c:pt>
                <c:pt idx="2">
                  <c:v>46.01</c:v>
                </c:pt>
                <c:pt idx="3">
                  <c:v>46.82</c:v>
                </c:pt>
                <c:pt idx="4">
                  <c:v>36.99</c:v>
                </c:pt>
              </c:numCache>
            </c:numRef>
          </c:val>
          <c:extLst xmlns:c16r2="http://schemas.microsoft.com/office/drawing/2015/06/chart">
            <c:ext xmlns:c16="http://schemas.microsoft.com/office/drawing/2014/chart" uri="{C3380CC4-5D6E-409C-BE32-E72D297353CC}">
              <c16:uniqueId val="{00000000-98AB-46B1-AFAF-32429D1D6A6A}"/>
            </c:ext>
          </c:extLst>
        </c:ser>
        <c:dLbls>
          <c:showLegendKey val="0"/>
          <c:showVal val="0"/>
          <c:showCatName val="0"/>
          <c:showSerName val="0"/>
          <c:showPercent val="0"/>
          <c:showBubbleSize val="0"/>
        </c:dLbls>
        <c:gapWidth val="150"/>
        <c:axId val="162879360"/>
        <c:axId val="1628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48.87</c:v>
                </c:pt>
              </c:numCache>
            </c:numRef>
          </c:val>
          <c:smooth val="0"/>
          <c:extLst xmlns:c16r2="http://schemas.microsoft.com/office/drawing/2015/06/chart">
            <c:ext xmlns:c16="http://schemas.microsoft.com/office/drawing/2014/chart" uri="{C3380CC4-5D6E-409C-BE32-E72D297353CC}">
              <c16:uniqueId val="{00000001-98AB-46B1-AFAF-32429D1D6A6A}"/>
            </c:ext>
          </c:extLst>
        </c:ser>
        <c:dLbls>
          <c:showLegendKey val="0"/>
          <c:showVal val="0"/>
          <c:showCatName val="0"/>
          <c:showSerName val="0"/>
          <c:showPercent val="0"/>
          <c:showBubbleSize val="0"/>
        </c:dLbls>
        <c:marker val="1"/>
        <c:smooth val="0"/>
        <c:axId val="162879360"/>
        <c:axId val="162881536"/>
      </c:lineChart>
      <c:dateAx>
        <c:axId val="162879360"/>
        <c:scaling>
          <c:orientation val="minMax"/>
        </c:scaling>
        <c:delete val="1"/>
        <c:axPos val="b"/>
        <c:numFmt formatCode="ge" sourceLinked="1"/>
        <c:majorTickMark val="none"/>
        <c:minorTickMark val="none"/>
        <c:tickLblPos val="none"/>
        <c:crossAx val="162881536"/>
        <c:crosses val="autoZero"/>
        <c:auto val="1"/>
        <c:lblOffset val="100"/>
        <c:baseTimeUnit val="years"/>
      </c:dateAx>
      <c:valAx>
        <c:axId val="1628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23.05</c:v>
                </c:pt>
                <c:pt idx="1">
                  <c:v>21.73</c:v>
                </c:pt>
                <c:pt idx="2">
                  <c:v>18.77</c:v>
                </c:pt>
                <c:pt idx="3">
                  <c:v>19.07</c:v>
                </c:pt>
                <c:pt idx="4">
                  <c:v>12.26</c:v>
                </c:pt>
              </c:numCache>
            </c:numRef>
          </c:val>
          <c:extLst xmlns:c16r2="http://schemas.microsoft.com/office/drawing/2015/06/chart">
            <c:ext xmlns:c16="http://schemas.microsoft.com/office/drawing/2014/chart" uri="{C3380CC4-5D6E-409C-BE32-E72D297353CC}">
              <c16:uniqueId val="{00000000-D528-42A5-A168-E9EB1EC5AD7B}"/>
            </c:ext>
          </c:extLst>
        </c:ser>
        <c:dLbls>
          <c:showLegendKey val="0"/>
          <c:showVal val="0"/>
          <c:showCatName val="0"/>
          <c:showSerName val="0"/>
          <c:showPercent val="0"/>
          <c:showBubbleSize val="0"/>
        </c:dLbls>
        <c:gapWidth val="150"/>
        <c:axId val="162908416"/>
        <c:axId val="1629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14.85</c:v>
                </c:pt>
              </c:numCache>
            </c:numRef>
          </c:val>
          <c:smooth val="0"/>
          <c:extLst xmlns:c16r2="http://schemas.microsoft.com/office/drawing/2015/06/chart">
            <c:ext xmlns:c16="http://schemas.microsoft.com/office/drawing/2014/chart" uri="{C3380CC4-5D6E-409C-BE32-E72D297353CC}">
              <c16:uniqueId val="{00000001-D528-42A5-A168-E9EB1EC5AD7B}"/>
            </c:ext>
          </c:extLst>
        </c:ser>
        <c:dLbls>
          <c:showLegendKey val="0"/>
          <c:showVal val="0"/>
          <c:showCatName val="0"/>
          <c:showSerName val="0"/>
          <c:showPercent val="0"/>
          <c:showBubbleSize val="0"/>
        </c:dLbls>
        <c:marker val="1"/>
        <c:smooth val="0"/>
        <c:axId val="162908416"/>
        <c:axId val="162926976"/>
      </c:lineChart>
      <c:dateAx>
        <c:axId val="162908416"/>
        <c:scaling>
          <c:orientation val="minMax"/>
        </c:scaling>
        <c:delete val="1"/>
        <c:axPos val="b"/>
        <c:numFmt formatCode="ge" sourceLinked="1"/>
        <c:majorTickMark val="none"/>
        <c:minorTickMark val="none"/>
        <c:tickLblPos val="none"/>
        <c:crossAx val="162926976"/>
        <c:crosses val="autoZero"/>
        <c:auto val="1"/>
        <c:lblOffset val="100"/>
        <c:baseTimeUnit val="years"/>
      </c:dateAx>
      <c:valAx>
        <c:axId val="1629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47-4245-AE43-92738A0366B3}"/>
            </c:ext>
          </c:extLst>
        </c:ser>
        <c:dLbls>
          <c:showLegendKey val="0"/>
          <c:showVal val="0"/>
          <c:showCatName val="0"/>
          <c:showSerName val="0"/>
          <c:showPercent val="0"/>
          <c:showBubbleSize val="0"/>
        </c:dLbls>
        <c:gapWidth val="150"/>
        <c:axId val="162941952"/>
        <c:axId val="1629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3.16</c:v>
                </c:pt>
              </c:numCache>
            </c:numRef>
          </c:val>
          <c:smooth val="0"/>
          <c:extLst xmlns:c16r2="http://schemas.microsoft.com/office/drawing/2015/06/chart">
            <c:ext xmlns:c16="http://schemas.microsoft.com/office/drawing/2014/chart" uri="{C3380CC4-5D6E-409C-BE32-E72D297353CC}">
              <c16:uniqueId val="{00000001-7647-4245-AE43-92738A0366B3}"/>
            </c:ext>
          </c:extLst>
        </c:ser>
        <c:dLbls>
          <c:showLegendKey val="0"/>
          <c:showVal val="0"/>
          <c:showCatName val="0"/>
          <c:showSerName val="0"/>
          <c:showPercent val="0"/>
          <c:showBubbleSize val="0"/>
        </c:dLbls>
        <c:marker val="1"/>
        <c:smooth val="0"/>
        <c:axId val="162941952"/>
        <c:axId val="162944128"/>
      </c:lineChart>
      <c:dateAx>
        <c:axId val="162941952"/>
        <c:scaling>
          <c:orientation val="minMax"/>
        </c:scaling>
        <c:delete val="1"/>
        <c:axPos val="b"/>
        <c:numFmt formatCode="ge" sourceLinked="1"/>
        <c:majorTickMark val="none"/>
        <c:minorTickMark val="none"/>
        <c:tickLblPos val="none"/>
        <c:crossAx val="162944128"/>
        <c:crosses val="autoZero"/>
        <c:auto val="1"/>
        <c:lblOffset val="100"/>
        <c:baseTimeUnit val="years"/>
      </c:dateAx>
      <c:valAx>
        <c:axId val="16294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204.69</c:v>
                </c:pt>
                <c:pt idx="1">
                  <c:v>142.16999999999999</c:v>
                </c:pt>
                <c:pt idx="2">
                  <c:v>148.79</c:v>
                </c:pt>
                <c:pt idx="3">
                  <c:v>156.5</c:v>
                </c:pt>
                <c:pt idx="4">
                  <c:v>95.07</c:v>
                </c:pt>
              </c:numCache>
            </c:numRef>
          </c:val>
          <c:extLst xmlns:c16r2="http://schemas.microsoft.com/office/drawing/2015/06/chart">
            <c:ext xmlns:c16="http://schemas.microsoft.com/office/drawing/2014/chart" uri="{C3380CC4-5D6E-409C-BE32-E72D297353CC}">
              <c16:uniqueId val="{00000000-8457-4782-8ED7-36DEBCE071AD}"/>
            </c:ext>
          </c:extLst>
        </c:ser>
        <c:dLbls>
          <c:showLegendKey val="0"/>
          <c:showVal val="0"/>
          <c:showCatName val="0"/>
          <c:showSerName val="0"/>
          <c:showPercent val="0"/>
          <c:showBubbleSize val="0"/>
        </c:dLbls>
        <c:gapWidth val="150"/>
        <c:axId val="162954624"/>
        <c:axId val="1629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369.69</c:v>
                </c:pt>
              </c:numCache>
            </c:numRef>
          </c:val>
          <c:smooth val="0"/>
          <c:extLst xmlns:c16r2="http://schemas.microsoft.com/office/drawing/2015/06/chart">
            <c:ext xmlns:c16="http://schemas.microsoft.com/office/drawing/2014/chart" uri="{C3380CC4-5D6E-409C-BE32-E72D297353CC}">
              <c16:uniqueId val="{00000001-8457-4782-8ED7-36DEBCE071AD}"/>
            </c:ext>
          </c:extLst>
        </c:ser>
        <c:dLbls>
          <c:showLegendKey val="0"/>
          <c:showVal val="0"/>
          <c:showCatName val="0"/>
          <c:showSerName val="0"/>
          <c:showPercent val="0"/>
          <c:showBubbleSize val="0"/>
        </c:dLbls>
        <c:marker val="1"/>
        <c:smooth val="0"/>
        <c:axId val="162954624"/>
        <c:axId val="162973184"/>
      </c:lineChart>
      <c:dateAx>
        <c:axId val="162954624"/>
        <c:scaling>
          <c:orientation val="minMax"/>
        </c:scaling>
        <c:delete val="1"/>
        <c:axPos val="b"/>
        <c:numFmt formatCode="ge" sourceLinked="1"/>
        <c:majorTickMark val="none"/>
        <c:minorTickMark val="none"/>
        <c:tickLblPos val="none"/>
        <c:crossAx val="162973184"/>
        <c:crosses val="autoZero"/>
        <c:auto val="1"/>
        <c:lblOffset val="100"/>
        <c:baseTimeUnit val="years"/>
      </c:dateAx>
      <c:valAx>
        <c:axId val="16297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643.48</c:v>
                </c:pt>
                <c:pt idx="1">
                  <c:v>667.72</c:v>
                </c:pt>
                <c:pt idx="2">
                  <c:v>710.5</c:v>
                </c:pt>
                <c:pt idx="3">
                  <c:v>721.67</c:v>
                </c:pt>
                <c:pt idx="4">
                  <c:v>999.19</c:v>
                </c:pt>
              </c:numCache>
            </c:numRef>
          </c:val>
          <c:extLst xmlns:c16r2="http://schemas.microsoft.com/office/drawing/2015/06/chart">
            <c:ext xmlns:c16="http://schemas.microsoft.com/office/drawing/2014/chart" uri="{C3380CC4-5D6E-409C-BE32-E72D297353CC}">
              <c16:uniqueId val="{00000000-3512-4BC2-8E35-A3E1F07D6D69}"/>
            </c:ext>
          </c:extLst>
        </c:ser>
        <c:dLbls>
          <c:showLegendKey val="0"/>
          <c:showVal val="0"/>
          <c:showCatName val="0"/>
          <c:showSerName val="0"/>
          <c:showPercent val="0"/>
          <c:showBubbleSize val="0"/>
        </c:dLbls>
        <c:gapWidth val="150"/>
        <c:axId val="162983936"/>
        <c:axId val="1629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402.99</c:v>
                </c:pt>
              </c:numCache>
            </c:numRef>
          </c:val>
          <c:smooth val="0"/>
          <c:extLst xmlns:c16r2="http://schemas.microsoft.com/office/drawing/2015/06/chart">
            <c:ext xmlns:c16="http://schemas.microsoft.com/office/drawing/2014/chart" uri="{C3380CC4-5D6E-409C-BE32-E72D297353CC}">
              <c16:uniqueId val="{00000001-3512-4BC2-8E35-A3E1F07D6D69}"/>
            </c:ext>
          </c:extLst>
        </c:ser>
        <c:dLbls>
          <c:showLegendKey val="0"/>
          <c:showVal val="0"/>
          <c:showCatName val="0"/>
          <c:showSerName val="0"/>
          <c:showPercent val="0"/>
          <c:showBubbleSize val="0"/>
        </c:dLbls>
        <c:marker val="1"/>
        <c:smooth val="0"/>
        <c:axId val="162983936"/>
        <c:axId val="162985856"/>
      </c:lineChart>
      <c:dateAx>
        <c:axId val="162983936"/>
        <c:scaling>
          <c:orientation val="minMax"/>
        </c:scaling>
        <c:delete val="1"/>
        <c:axPos val="b"/>
        <c:numFmt formatCode="ge" sourceLinked="1"/>
        <c:majorTickMark val="none"/>
        <c:minorTickMark val="none"/>
        <c:tickLblPos val="none"/>
        <c:crossAx val="162985856"/>
        <c:crosses val="autoZero"/>
        <c:auto val="1"/>
        <c:lblOffset val="100"/>
        <c:baseTimeUnit val="years"/>
      </c:dateAx>
      <c:valAx>
        <c:axId val="16298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107.96</c:v>
                </c:pt>
                <c:pt idx="1">
                  <c:v>110.71</c:v>
                </c:pt>
                <c:pt idx="2">
                  <c:v>107.59</c:v>
                </c:pt>
                <c:pt idx="3">
                  <c:v>103.03</c:v>
                </c:pt>
                <c:pt idx="4">
                  <c:v>92.15</c:v>
                </c:pt>
              </c:numCache>
            </c:numRef>
          </c:val>
          <c:extLst xmlns:c16r2="http://schemas.microsoft.com/office/drawing/2015/06/chart">
            <c:ext xmlns:c16="http://schemas.microsoft.com/office/drawing/2014/chart" uri="{C3380CC4-5D6E-409C-BE32-E72D297353CC}">
              <c16:uniqueId val="{00000000-3459-4EA0-8314-DA7C8E1AC3B1}"/>
            </c:ext>
          </c:extLst>
        </c:ser>
        <c:dLbls>
          <c:showLegendKey val="0"/>
          <c:showVal val="0"/>
          <c:showCatName val="0"/>
          <c:showSerName val="0"/>
          <c:showPercent val="0"/>
          <c:showBubbleSize val="0"/>
        </c:dLbls>
        <c:gapWidth val="150"/>
        <c:axId val="163131776"/>
        <c:axId val="1631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98.66</c:v>
                </c:pt>
              </c:numCache>
            </c:numRef>
          </c:val>
          <c:smooth val="0"/>
          <c:extLst xmlns:c16r2="http://schemas.microsoft.com/office/drawing/2015/06/chart">
            <c:ext xmlns:c16="http://schemas.microsoft.com/office/drawing/2014/chart" uri="{C3380CC4-5D6E-409C-BE32-E72D297353CC}">
              <c16:uniqueId val="{00000001-3459-4EA0-8314-DA7C8E1AC3B1}"/>
            </c:ext>
          </c:extLst>
        </c:ser>
        <c:dLbls>
          <c:showLegendKey val="0"/>
          <c:showVal val="0"/>
          <c:showCatName val="0"/>
          <c:showSerName val="0"/>
          <c:showPercent val="0"/>
          <c:showBubbleSize val="0"/>
        </c:dLbls>
        <c:marker val="1"/>
        <c:smooth val="0"/>
        <c:axId val="163131776"/>
        <c:axId val="163133696"/>
      </c:lineChart>
      <c:dateAx>
        <c:axId val="163131776"/>
        <c:scaling>
          <c:orientation val="minMax"/>
        </c:scaling>
        <c:delete val="1"/>
        <c:axPos val="b"/>
        <c:numFmt formatCode="ge" sourceLinked="1"/>
        <c:majorTickMark val="none"/>
        <c:minorTickMark val="none"/>
        <c:tickLblPos val="none"/>
        <c:crossAx val="163133696"/>
        <c:crosses val="autoZero"/>
        <c:auto val="1"/>
        <c:lblOffset val="100"/>
        <c:baseTimeUnit val="years"/>
      </c:dateAx>
      <c:valAx>
        <c:axId val="1631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153.26</c:v>
                </c:pt>
                <c:pt idx="1">
                  <c:v>149.87</c:v>
                </c:pt>
                <c:pt idx="2">
                  <c:v>154.26</c:v>
                </c:pt>
                <c:pt idx="3">
                  <c:v>161.51</c:v>
                </c:pt>
                <c:pt idx="4">
                  <c:v>183.27</c:v>
                </c:pt>
              </c:numCache>
            </c:numRef>
          </c:val>
          <c:extLst xmlns:c16r2="http://schemas.microsoft.com/office/drawing/2015/06/chart">
            <c:ext xmlns:c16="http://schemas.microsoft.com/office/drawing/2014/chart" uri="{C3380CC4-5D6E-409C-BE32-E72D297353CC}">
              <c16:uniqueId val="{00000000-5FA5-4180-92EA-F70641D7D478}"/>
            </c:ext>
          </c:extLst>
        </c:ser>
        <c:dLbls>
          <c:showLegendKey val="0"/>
          <c:showVal val="0"/>
          <c:showCatName val="0"/>
          <c:showSerName val="0"/>
          <c:showPercent val="0"/>
          <c:showBubbleSize val="0"/>
        </c:dLbls>
        <c:gapWidth val="150"/>
        <c:axId val="163144064"/>
        <c:axId val="1631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178.59</c:v>
                </c:pt>
              </c:numCache>
            </c:numRef>
          </c:val>
          <c:smooth val="0"/>
          <c:extLst xmlns:c16r2="http://schemas.microsoft.com/office/drawing/2015/06/chart">
            <c:ext xmlns:c16="http://schemas.microsoft.com/office/drawing/2014/chart" uri="{C3380CC4-5D6E-409C-BE32-E72D297353CC}">
              <c16:uniqueId val="{00000001-5FA5-4180-92EA-F70641D7D478}"/>
            </c:ext>
          </c:extLst>
        </c:ser>
        <c:dLbls>
          <c:showLegendKey val="0"/>
          <c:showVal val="0"/>
          <c:showCatName val="0"/>
          <c:showSerName val="0"/>
          <c:showPercent val="0"/>
          <c:showBubbleSize val="0"/>
        </c:dLbls>
        <c:marker val="1"/>
        <c:smooth val="0"/>
        <c:axId val="163144064"/>
        <c:axId val="163145984"/>
      </c:lineChart>
      <c:dateAx>
        <c:axId val="163144064"/>
        <c:scaling>
          <c:orientation val="minMax"/>
        </c:scaling>
        <c:delete val="1"/>
        <c:axPos val="b"/>
        <c:numFmt formatCode="ge" sourceLinked="1"/>
        <c:majorTickMark val="none"/>
        <c:minorTickMark val="none"/>
        <c:tickLblPos val="none"/>
        <c:crossAx val="163145984"/>
        <c:crosses val="autoZero"/>
        <c:auto val="1"/>
        <c:lblOffset val="100"/>
        <c:baseTimeUnit val="years"/>
      </c:dateAx>
      <c:valAx>
        <c:axId val="1631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宮津市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18030</v>
      </c>
      <c r="AM8" s="60"/>
      <c r="AN8" s="60"/>
      <c r="AO8" s="60"/>
      <c r="AP8" s="60"/>
      <c r="AQ8" s="60"/>
      <c r="AR8" s="60"/>
      <c r="AS8" s="60"/>
      <c r="AT8" s="51">
        <f>データ!$S$6</f>
        <v>172.74</v>
      </c>
      <c r="AU8" s="52"/>
      <c r="AV8" s="52"/>
      <c r="AW8" s="52"/>
      <c r="AX8" s="52"/>
      <c r="AY8" s="52"/>
      <c r="AZ8" s="52"/>
      <c r="BA8" s="52"/>
      <c r="BB8" s="53">
        <f>データ!$T$6</f>
        <v>104.38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38</v>
      </c>
      <c r="J10" s="52"/>
      <c r="K10" s="52"/>
      <c r="L10" s="52"/>
      <c r="M10" s="52"/>
      <c r="N10" s="52"/>
      <c r="O10" s="63"/>
      <c r="P10" s="53">
        <f>データ!$P$6</f>
        <v>99.87</v>
      </c>
      <c r="Q10" s="53"/>
      <c r="R10" s="53"/>
      <c r="S10" s="53"/>
      <c r="T10" s="53"/>
      <c r="U10" s="53"/>
      <c r="V10" s="53"/>
      <c r="W10" s="60">
        <f>データ!$Q$6</f>
        <v>2741</v>
      </c>
      <c r="X10" s="60"/>
      <c r="Y10" s="60"/>
      <c r="Z10" s="60"/>
      <c r="AA10" s="60"/>
      <c r="AB10" s="60"/>
      <c r="AC10" s="60"/>
      <c r="AD10" s="2"/>
      <c r="AE10" s="2"/>
      <c r="AF10" s="2"/>
      <c r="AG10" s="2"/>
      <c r="AH10" s="4"/>
      <c r="AI10" s="4"/>
      <c r="AJ10" s="4"/>
      <c r="AK10" s="4"/>
      <c r="AL10" s="60">
        <f>データ!$U$6</f>
        <v>17886</v>
      </c>
      <c r="AM10" s="60"/>
      <c r="AN10" s="60"/>
      <c r="AO10" s="60"/>
      <c r="AP10" s="60"/>
      <c r="AQ10" s="60"/>
      <c r="AR10" s="60"/>
      <c r="AS10" s="60"/>
      <c r="AT10" s="51">
        <f>データ!$V$6</f>
        <v>16.73</v>
      </c>
      <c r="AU10" s="52"/>
      <c r="AV10" s="52"/>
      <c r="AW10" s="52"/>
      <c r="AX10" s="52"/>
      <c r="AY10" s="52"/>
      <c r="AZ10" s="52"/>
      <c r="BA10" s="52"/>
      <c r="BB10" s="53">
        <f>データ!$W$6</f>
        <v>1069.0999999999999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jB9MNuPVeW8odql+P0jvbRU9C1yv+mS2azQ+fEY9PlIGb0WWe5fy09BiTuKKZ6NjGlm2ZOknwAhiceuDKBJSg==" saltValue="SKodN9JBthEX0GHHXXiN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262056</v>
      </c>
      <c r="D6" s="34">
        <f t="shared" si="3"/>
        <v>46</v>
      </c>
      <c r="E6" s="34">
        <f t="shared" si="3"/>
        <v>1</v>
      </c>
      <c r="F6" s="34">
        <f t="shared" si="3"/>
        <v>0</v>
      </c>
      <c r="G6" s="34">
        <f t="shared" si="3"/>
        <v>1</v>
      </c>
      <c r="H6" s="34" t="str">
        <f t="shared" si="3"/>
        <v>京都府　宮津市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38</v>
      </c>
      <c r="P6" s="35">
        <f t="shared" si="3"/>
        <v>99.87</v>
      </c>
      <c r="Q6" s="35">
        <f t="shared" si="3"/>
        <v>2741</v>
      </c>
      <c r="R6" s="35">
        <f t="shared" si="3"/>
        <v>18030</v>
      </c>
      <c r="S6" s="35">
        <f t="shared" si="3"/>
        <v>172.74</v>
      </c>
      <c r="T6" s="35">
        <f t="shared" si="3"/>
        <v>104.38</v>
      </c>
      <c r="U6" s="35">
        <f t="shared" si="3"/>
        <v>17886</v>
      </c>
      <c r="V6" s="35">
        <f t="shared" si="3"/>
        <v>16.73</v>
      </c>
      <c r="W6" s="35">
        <f t="shared" si="3"/>
        <v>1069.0999999999999</v>
      </c>
      <c r="X6" s="36">
        <f>IF(X7="",NA(),X7)</f>
        <v>109.03</v>
      </c>
      <c r="Y6" s="36">
        <f t="shared" ref="Y6:AG6" si="4">IF(Y7="",NA(),Y7)</f>
        <v>111.48</v>
      </c>
      <c r="Z6" s="36">
        <f t="shared" si="4"/>
        <v>110.4</v>
      </c>
      <c r="AA6" s="36">
        <f t="shared" si="4"/>
        <v>105.74</v>
      </c>
      <c r="AB6" s="36">
        <f t="shared" si="4"/>
        <v>99.34</v>
      </c>
      <c r="AC6" s="36">
        <f t="shared" si="4"/>
        <v>109.49</v>
      </c>
      <c r="AD6" s="36">
        <f t="shared" si="4"/>
        <v>111.06</v>
      </c>
      <c r="AE6" s="36">
        <f t="shared" si="4"/>
        <v>111.34</v>
      </c>
      <c r="AF6" s="36">
        <f t="shared" si="4"/>
        <v>110.02</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3.16</v>
      </c>
      <c r="AS6" s="35" t="str">
        <f>IF(AS7="","",IF(AS7="-","【-】","【"&amp;SUBSTITUTE(TEXT(AS7,"#,##0.00"),"-","△")&amp;"】"))</f>
        <v>【1.05】</v>
      </c>
      <c r="AT6" s="36">
        <f>IF(AT7="",NA(),AT7)</f>
        <v>204.69</v>
      </c>
      <c r="AU6" s="36">
        <f t="shared" ref="AU6:BC6" si="6">IF(AU7="",NA(),AU7)</f>
        <v>142.16999999999999</v>
      </c>
      <c r="AV6" s="36">
        <f t="shared" si="6"/>
        <v>148.79</v>
      </c>
      <c r="AW6" s="36">
        <f t="shared" si="6"/>
        <v>156.5</v>
      </c>
      <c r="AX6" s="36">
        <f t="shared" si="6"/>
        <v>95.07</v>
      </c>
      <c r="AY6" s="36">
        <f t="shared" si="6"/>
        <v>406.37</v>
      </c>
      <c r="AZ6" s="36">
        <f t="shared" si="6"/>
        <v>398.29</v>
      </c>
      <c r="BA6" s="36">
        <f t="shared" si="6"/>
        <v>388.67</v>
      </c>
      <c r="BB6" s="36">
        <f t="shared" si="6"/>
        <v>355.27</v>
      </c>
      <c r="BC6" s="36">
        <f t="shared" si="6"/>
        <v>369.69</v>
      </c>
      <c r="BD6" s="35" t="str">
        <f>IF(BD7="","",IF(BD7="-","【-】","【"&amp;SUBSTITUTE(TEXT(BD7,"#,##0.00"),"-","△")&amp;"】"))</f>
        <v>【261.93】</v>
      </c>
      <c r="BE6" s="36">
        <f>IF(BE7="",NA(),BE7)</f>
        <v>643.48</v>
      </c>
      <c r="BF6" s="36">
        <f t="shared" ref="BF6:BN6" si="7">IF(BF7="",NA(),BF7)</f>
        <v>667.72</v>
      </c>
      <c r="BG6" s="36">
        <f t="shared" si="7"/>
        <v>710.5</v>
      </c>
      <c r="BH6" s="36">
        <f t="shared" si="7"/>
        <v>721.67</v>
      </c>
      <c r="BI6" s="36">
        <f t="shared" si="7"/>
        <v>999.19</v>
      </c>
      <c r="BJ6" s="36">
        <f t="shared" si="7"/>
        <v>442.54</v>
      </c>
      <c r="BK6" s="36">
        <f t="shared" si="7"/>
        <v>431</v>
      </c>
      <c r="BL6" s="36">
        <f t="shared" si="7"/>
        <v>422.5</v>
      </c>
      <c r="BM6" s="36">
        <f t="shared" si="7"/>
        <v>458.27</v>
      </c>
      <c r="BN6" s="36">
        <f t="shared" si="7"/>
        <v>402.99</v>
      </c>
      <c r="BO6" s="35" t="str">
        <f>IF(BO7="","",IF(BO7="-","【-】","【"&amp;SUBSTITUTE(TEXT(BO7,"#,##0.00"),"-","△")&amp;"】"))</f>
        <v>【270.46】</v>
      </c>
      <c r="BP6" s="36">
        <f>IF(BP7="",NA(),BP7)</f>
        <v>107.96</v>
      </c>
      <c r="BQ6" s="36">
        <f t="shared" ref="BQ6:BY6" si="8">IF(BQ7="",NA(),BQ7)</f>
        <v>110.71</v>
      </c>
      <c r="BR6" s="36">
        <f t="shared" si="8"/>
        <v>107.59</v>
      </c>
      <c r="BS6" s="36">
        <f t="shared" si="8"/>
        <v>103.03</v>
      </c>
      <c r="BT6" s="36">
        <f t="shared" si="8"/>
        <v>92.15</v>
      </c>
      <c r="BU6" s="36">
        <f t="shared" si="8"/>
        <v>98.6</v>
      </c>
      <c r="BV6" s="36">
        <f t="shared" si="8"/>
        <v>100.82</v>
      </c>
      <c r="BW6" s="36">
        <f t="shared" si="8"/>
        <v>101.64</v>
      </c>
      <c r="BX6" s="36">
        <f t="shared" si="8"/>
        <v>96.77</v>
      </c>
      <c r="BY6" s="36">
        <f t="shared" si="8"/>
        <v>98.66</v>
      </c>
      <c r="BZ6" s="35" t="str">
        <f>IF(BZ7="","",IF(BZ7="-","【-】","【"&amp;SUBSTITUTE(TEXT(BZ7,"#,##0.00"),"-","△")&amp;"】"))</f>
        <v>【103.91】</v>
      </c>
      <c r="CA6" s="36">
        <f>IF(CA7="",NA(),CA7)</f>
        <v>153.26</v>
      </c>
      <c r="CB6" s="36">
        <f t="shared" ref="CB6:CJ6" si="9">IF(CB7="",NA(),CB7)</f>
        <v>149.87</v>
      </c>
      <c r="CC6" s="36">
        <f t="shared" si="9"/>
        <v>154.26</v>
      </c>
      <c r="CD6" s="36">
        <f t="shared" si="9"/>
        <v>161.51</v>
      </c>
      <c r="CE6" s="36">
        <f t="shared" si="9"/>
        <v>183.27</v>
      </c>
      <c r="CF6" s="36">
        <f t="shared" si="9"/>
        <v>181.67</v>
      </c>
      <c r="CG6" s="36">
        <f t="shared" si="9"/>
        <v>179.55</v>
      </c>
      <c r="CH6" s="36">
        <f t="shared" si="9"/>
        <v>179.16</v>
      </c>
      <c r="CI6" s="36">
        <f t="shared" si="9"/>
        <v>187.18</v>
      </c>
      <c r="CJ6" s="36">
        <f t="shared" si="9"/>
        <v>178.59</v>
      </c>
      <c r="CK6" s="35" t="str">
        <f>IF(CK7="","",IF(CK7="-","【-】","【"&amp;SUBSTITUTE(TEXT(CK7,"#,##0.00"),"-","△")&amp;"】"))</f>
        <v>【167.11】</v>
      </c>
      <c r="CL6" s="36">
        <f>IF(CL7="",NA(),CL7)</f>
        <v>63.96</v>
      </c>
      <c r="CM6" s="36">
        <f t="shared" ref="CM6:CU6" si="10">IF(CM7="",NA(),CM7)</f>
        <v>63.35</v>
      </c>
      <c r="CN6" s="36">
        <f t="shared" si="10"/>
        <v>62.24</v>
      </c>
      <c r="CO6" s="36">
        <f t="shared" si="10"/>
        <v>64.58</v>
      </c>
      <c r="CP6" s="36">
        <f t="shared" si="10"/>
        <v>65.569999999999993</v>
      </c>
      <c r="CQ6" s="36">
        <f t="shared" si="10"/>
        <v>53.61</v>
      </c>
      <c r="CR6" s="36">
        <f t="shared" si="10"/>
        <v>53.52</v>
      </c>
      <c r="CS6" s="36">
        <f t="shared" si="10"/>
        <v>54.24</v>
      </c>
      <c r="CT6" s="36">
        <f t="shared" si="10"/>
        <v>55.88</v>
      </c>
      <c r="CU6" s="36">
        <f t="shared" si="10"/>
        <v>55.03</v>
      </c>
      <c r="CV6" s="35" t="str">
        <f>IF(CV7="","",IF(CV7="-","【-】","【"&amp;SUBSTITUTE(TEXT(CV7,"#,##0.00"),"-","△")&amp;"】"))</f>
        <v>【60.27】</v>
      </c>
      <c r="CW6" s="36">
        <f>IF(CW7="",NA(),CW7)</f>
        <v>90.84</v>
      </c>
      <c r="CX6" s="36">
        <f t="shared" ref="CX6:DF6" si="11">IF(CX7="",NA(),CX7)</f>
        <v>90.76</v>
      </c>
      <c r="CY6" s="36">
        <f t="shared" si="11"/>
        <v>90.12</v>
      </c>
      <c r="CZ6" s="36">
        <f t="shared" si="11"/>
        <v>85.61</v>
      </c>
      <c r="DA6" s="36">
        <f t="shared" si="11"/>
        <v>81.7</v>
      </c>
      <c r="DB6" s="36">
        <f t="shared" si="11"/>
        <v>81.31</v>
      </c>
      <c r="DC6" s="36">
        <f t="shared" si="11"/>
        <v>81.459999999999994</v>
      </c>
      <c r="DD6" s="36">
        <f t="shared" si="11"/>
        <v>81.680000000000007</v>
      </c>
      <c r="DE6" s="36">
        <f t="shared" si="11"/>
        <v>80.989999999999995</v>
      </c>
      <c r="DF6" s="36">
        <f t="shared" si="11"/>
        <v>81.900000000000006</v>
      </c>
      <c r="DG6" s="35" t="str">
        <f>IF(DG7="","",IF(DG7="-","【-】","【"&amp;SUBSTITUTE(TEXT(DG7,"#,##0.00"),"-","△")&amp;"】"))</f>
        <v>【89.92】</v>
      </c>
      <c r="DH6" s="36">
        <f>IF(DH7="",NA(),DH7)</f>
        <v>46.98</v>
      </c>
      <c r="DI6" s="36">
        <f t="shared" ref="DI6:DQ6" si="12">IF(DI7="",NA(),DI7)</f>
        <v>45.38</v>
      </c>
      <c r="DJ6" s="36">
        <f t="shared" si="12"/>
        <v>46.01</v>
      </c>
      <c r="DK6" s="36">
        <f t="shared" si="12"/>
        <v>46.82</v>
      </c>
      <c r="DL6" s="36">
        <f t="shared" si="12"/>
        <v>36.99</v>
      </c>
      <c r="DM6" s="36">
        <f t="shared" si="12"/>
        <v>46.67</v>
      </c>
      <c r="DN6" s="36">
        <f t="shared" si="12"/>
        <v>47.7</v>
      </c>
      <c r="DO6" s="36">
        <f t="shared" si="12"/>
        <v>48.14</v>
      </c>
      <c r="DP6" s="36">
        <f t="shared" si="12"/>
        <v>46.61</v>
      </c>
      <c r="DQ6" s="36">
        <f t="shared" si="12"/>
        <v>48.87</v>
      </c>
      <c r="DR6" s="35" t="str">
        <f>IF(DR7="","",IF(DR7="-","【-】","【"&amp;SUBSTITUTE(TEXT(DR7,"#,##0.00"),"-","△")&amp;"】"))</f>
        <v>【48.85】</v>
      </c>
      <c r="DS6" s="36">
        <f>IF(DS7="",NA(),DS7)</f>
        <v>23.05</v>
      </c>
      <c r="DT6" s="36">
        <f t="shared" ref="DT6:EB6" si="13">IF(DT7="",NA(),DT7)</f>
        <v>21.73</v>
      </c>
      <c r="DU6" s="36">
        <f t="shared" si="13"/>
        <v>18.77</v>
      </c>
      <c r="DV6" s="36">
        <f t="shared" si="13"/>
        <v>19.07</v>
      </c>
      <c r="DW6" s="36">
        <f t="shared" si="13"/>
        <v>12.26</v>
      </c>
      <c r="DX6" s="36">
        <f t="shared" si="13"/>
        <v>10.029999999999999</v>
      </c>
      <c r="DY6" s="36">
        <f t="shared" si="13"/>
        <v>7.26</v>
      </c>
      <c r="DZ6" s="36">
        <f t="shared" si="13"/>
        <v>11.13</v>
      </c>
      <c r="EA6" s="36">
        <f t="shared" si="13"/>
        <v>10.84</v>
      </c>
      <c r="EB6" s="36">
        <f t="shared" si="13"/>
        <v>14.85</v>
      </c>
      <c r="EC6" s="35" t="str">
        <f>IF(EC7="","",IF(EC7="-","【-】","【"&amp;SUBSTITUTE(TEXT(EC7,"#,##0.00"),"-","△")&amp;"】"))</f>
        <v>【17.80】</v>
      </c>
      <c r="ED6" s="36">
        <f>IF(ED7="",NA(),ED7)</f>
        <v>0.7</v>
      </c>
      <c r="EE6" s="36">
        <f t="shared" ref="EE6:EM6" si="14">IF(EE7="",NA(),EE7)</f>
        <v>1.32</v>
      </c>
      <c r="EF6" s="36">
        <f t="shared" si="14"/>
        <v>1.7</v>
      </c>
      <c r="EG6" s="36">
        <f t="shared" si="14"/>
        <v>1.1399999999999999</v>
      </c>
      <c r="EH6" s="36">
        <f t="shared" si="14"/>
        <v>0.2</v>
      </c>
      <c r="EI6" s="36">
        <f t="shared" si="14"/>
        <v>0.68</v>
      </c>
      <c r="EJ6" s="36">
        <f t="shared" si="14"/>
        <v>1.65</v>
      </c>
      <c r="EK6" s="36">
        <f t="shared" si="14"/>
        <v>0.47</v>
      </c>
      <c r="EL6" s="36">
        <f t="shared" si="14"/>
        <v>0.39</v>
      </c>
      <c r="EM6" s="36">
        <f t="shared" si="14"/>
        <v>0.5</v>
      </c>
      <c r="EN6" s="35" t="str">
        <f>IF(EN7="","",IF(EN7="-","【-】","【"&amp;SUBSTITUTE(TEXT(EN7,"#,##0.00"),"-","△")&amp;"】"))</f>
        <v>【0.70】</v>
      </c>
    </row>
    <row r="7" spans="1:144" s="37" customFormat="1" x14ac:dyDescent="0.15">
      <c r="A7" s="29"/>
      <c r="B7" s="38">
        <v>2018</v>
      </c>
      <c r="C7" s="38">
        <v>262056</v>
      </c>
      <c r="D7" s="38">
        <v>46</v>
      </c>
      <c r="E7" s="38">
        <v>1</v>
      </c>
      <c r="F7" s="38">
        <v>0</v>
      </c>
      <c r="G7" s="38">
        <v>1</v>
      </c>
      <c r="H7" s="38" t="s">
        <v>93</v>
      </c>
      <c r="I7" s="38" t="s">
        <v>94</v>
      </c>
      <c r="J7" s="38" t="s">
        <v>95</v>
      </c>
      <c r="K7" s="38" t="s">
        <v>96</v>
      </c>
      <c r="L7" s="38" t="s">
        <v>97</v>
      </c>
      <c r="M7" s="38" t="s">
        <v>98</v>
      </c>
      <c r="N7" s="39" t="s">
        <v>99</v>
      </c>
      <c r="O7" s="39">
        <v>38</v>
      </c>
      <c r="P7" s="39">
        <v>99.87</v>
      </c>
      <c r="Q7" s="39">
        <v>2741</v>
      </c>
      <c r="R7" s="39">
        <v>18030</v>
      </c>
      <c r="S7" s="39">
        <v>172.74</v>
      </c>
      <c r="T7" s="39">
        <v>104.38</v>
      </c>
      <c r="U7" s="39">
        <v>17886</v>
      </c>
      <c r="V7" s="39">
        <v>16.73</v>
      </c>
      <c r="W7" s="39">
        <v>1069.0999999999999</v>
      </c>
      <c r="X7" s="39">
        <v>109.03</v>
      </c>
      <c r="Y7" s="39">
        <v>111.48</v>
      </c>
      <c r="Z7" s="39">
        <v>110.4</v>
      </c>
      <c r="AA7" s="39">
        <v>105.74</v>
      </c>
      <c r="AB7" s="39">
        <v>99.34</v>
      </c>
      <c r="AC7" s="39">
        <v>109.49</v>
      </c>
      <c r="AD7" s="39">
        <v>111.06</v>
      </c>
      <c r="AE7" s="39">
        <v>111.34</v>
      </c>
      <c r="AF7" s="39">
        <v>110.02</v>
      </c>
      <c r="AG7" s="39">
        <v>108.87</v>
      </c>
      <c r="AH7" s="39">
        <v>112.83</v>
      </c>
      <c r="AI7" s="39">
        <v>0</v>
      </c>
      <c r="AJ7" s="39">
        <v>0</v>
      </c>
      <c r="AK7" s="39">
        <v>0</v>
      </c>
      <c r="AL7" s="39">
        <v>0</v>
      </c>
      <c r="AM7" s="39">
        <v>0</v>
      </c>
      <c r="AN7" s="39">
        <v>9.49</v>
      </c>
      <c r="AO7" s="39">
        <v>9.35</v>
      </c>
      <c r="AP7" s="39">
        <v>10.130000000000001</v>
      </c>
      <c r="AQ7" s="39">
        <v>7.31</v>
      </c>
      <c r="AR7" s="39">
        <v>3.16</v>
      </c>
      <c r="AS7" s="39">
        <v>1.05</v>
      </c>
      <c r="AT7" s="39">
        <v>204.69</v>
      </c>
      <c r="AU7" s="39">
        <v>142.16999999999999</v>
      </c>
      <c r="AV7" s="39">
        <v>148.79</v>
      </c>
      <c r="AW7" s="39">
        <v>156.5</v>
      </c>
      <c r="AX7" s="39">
        <v>95.07</v>
      </c>
      <c r="AY7" s="39">
        <v>406.37</v>
      </c>
      <c r="AZ7" s="39">
        <v>398.29</v>
      </c>
      <c r="BA7" s="39">
        <v>388.67</v>
      </c>
      <c r="BB7" s="39">
        <v>355.27</v>
      </c>
      <c r="BC7" s="39">
        <v>369.69</v>
      </c>
      <c r="BD7" s="39">
        <v>261.93</v>
      </c>
      <c r="BE7" s="39">
        <v>643.48</v>
      </c>
      <c r="BF7" s="39">
        <v>667.72</v>
      </c>
      <c r="BG7" s="39">
        <v>710.5</v>
      </c>
      <c r="BH7" s="39">
        <v>721.67</v>
      </c>
      <c r="BI7" s="39">
        <v>999.19</v>
      </c>
      <c r="BJ7" s="39">
        <v>442.54</v>
      </c>
      <c r="BK7" s="39">
        <v>431</v>
      </c>
      <c r="BL7" s="39">
        <v>422.5</v>
      </c>
      <c r="BM7" s="39">
        <v>458.27</v>
      </c>
      <c r="BN7" s="39">
        <v>402.99</v>
      </c>
      <c r="BO7" s="39">
        <v>270.45999999999998</v>
      </c>
      <c r="BP7" s="39">
        <v>107.96</v>
      </c>
      <c r="BQ7" s="39">
        <v>110.71</v>
      </c>
      <c r="BR7" s="39">
        <v>107.59</v>
      </c>
      <c r="BS7" s="39">
        <v>103.03</v>
      </c>
      <c r="BT7" s="39">
        <v>92.15</v>
      </c>
      <c r="BU7" s="39">
        <v>98.6</v>
      </c>
      <c r="BV7" s="39">
        <v>100.82</v>
      </c>
      <c r="BW7" s="39">
        <v>101.64</v>
      </c>
      <c r="BX7" s="39">
        <v>96.77</v>
      </c>
      <c r="BY7" s="39">
        <v>98.66</v>
      </c>
      <c r="BZ7" s="39">
        <v>103.91</v>
      </c>
      <c r="CA7" s="39">
        <v>153.26</v>
      </c>
      <c r="CB7" s="39">
        <v>149.87</v>
      </c>
      <c r="CC7" s="39">
        <v>154.26</v>
      </c>
      <c r="CD7" s="39">
        <v>161.51</v>
      </c>
      <c r="CE7" s="39">
        <v>183.27</v>
      </c>
      <c r="CF7" s="39">
        <v>181.67</v>
      </c>
      <c r="CG7" s="39">
        <v>179.55</v>
      </c>
      <c r="CH7" s="39">
        <v>179.16</v>
      </c>
      <c r="CI7" s="39">
        <v>187.18</v>
      </c>
      <c r="CJ7" s="39">
        <v>178.59</v>
      </c>
      <c r="CK7" s="39">
        <v>167.11</v>
      </c>
      <c r="CL7" s="39">
        <v>63.96</v>
      </c>
      <c r="CM7" s="39">
        <v>63.35</v>
      </c>
      <c r="CN7" s="39">
        <v>62.24</v>
      </c>
      <c r="CO7" s="39">
        <v>64.58</v>
      </c>
      <c r="CP7" s="39">
        <v>65.569999999999993</v>
      </c>
      <c r="CQ7" s="39">
        <v>53.61</v>
      </c>
      <c r="CR7" s="39">
        <v>53.52</v>
      </c>
      <c r="CS7" s="39">
        <v>54.24</v>
      </c>
      <c r="CT7" s="39">
        <v>55.88</v>
      </c>
      <c r="CU7" s="39">
        <v>55.03</v>
      </c>
      <c r="CV7" s="39">
        <v>60.27</v>
      </c>
      <c r="CW7" s="39">
        <v>90.84</v>
      </c>
      <c r="CX7" s="39">
        <v>90.76</v>
      </c>
      <c r="CY7" s="39">
        <v>90.12</v>
      </c>
      <c r="CZ7" s="39">
        <v>85.61</v>
      </c>
      <c r="DA7" s="39">
        <v>81.7</v>
      </c>
      <c r="DB7" s="39">
        <v>81.31</v>
      </c>
      <c r="DC7" s="39">
        <v>81.459999999999994</v>
      </c>
      <c r="DD7" s="39">
        <v>81.680000000000007</v>
      </c>
      <c r="DE7" s="39">
        <v>80.989999999999995</v>
      </c>
      <c r="DF7" s="39">
        <v>81.900000000000006</v>
      </c>
      <c r="DG7" s="39">
        <v>89.92</v>
      </c>
      <c r="DH7" s="39">
        <v>46.98</v>
      </c>
      <c r="DI7" s="39">
        <v>45.38</v>
      </c>
      <c r="DJ7" s="39">
        <v>46.01</v>
      </c>
      <c r="DK7" s="39">
        <v>46.82</v>
      </c>
      <c r="DL7" s="39">
        <v>36.99</v>
      </c>
      <c r="DM7" s="39">
        <v>46.67</v>
      </c>
      <c r="DN7" s="39">
        <v>47.7</v>
      </c>
      <c r="DO7" s="39">
        <v>48.14</v>
      </c>
      <c r="DP7" s="39">
        <v>46.61</v>
      </c>
      <c r="DQ7" s="39">
        <v>48.87</v>
      </c>
      <c r="DR7" s="39">
        <v>48.85</v>
      </c>
      <c r="DS7" s="39">
        <v>23.05</v>
      </c>
      <c r="DT7" s="39">
        <v>21.73</v>
      </c>
      <c r="DU7" s="39">
        <v>18.77</v>
      </c>
      <c r="DV7" s="39">
        <v>19.07</v>
      </c>
      <c r="DW7" s="39">
        <v>12.26</v>
      </c>
      <c r="DX7" s="39">
        <v>10.029999999999999</v>
      </c>
      <c r="DY7" s="39">
        <v>7.26</v>
      </c>
      <c r="DZ7" s="39">
        <v>11.13</v>
      </c>
      <c r="EA7" s="39">
        <v>10.84</v>
      </c>
      <c r="EB7" s="39">
        <v>14.85</v>
      </c>
      <c r="EC7" s="39">
        <v>17.8</v>
      </c>
      <c r="ED7" s="39">
        <v>0.7</v>
      </c>
      <c r="EE7" s="39">
        <v>1.32</v>
      </c>
      <c r="EF7" s="39">
        <v>1.7</v>
      </c>
      <c r="EG7" s="39">
        <v>1.1399999999999999</v>
      </c>
      <c r="EH7" s="39">
        <v>0.2</v>
      </c>
      <c r="EI7" s="39">
        <v>0.68</v>
      </c>
      <c r="EJ7" s="39">
        <v>1.65</v>
      </c>
      <c r="EK7" s="39">
        <v>0.47</v>
      </c>
      <c r="EL7" s="39">
        <v>0.39</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2020-02-14T07:43:39Z</dcterms:modified>
</cp:coreProperties>
</file>