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3 府へ\"/>
    </mc:Choice>
  </mc:AlternateContent>
  <xr:revisionPtr revIDLastSave="0" documentId="13_ncr:1_{3F0A7929-BDD1-4A3C-A493-C8FDE4683479}" xr6:coauthVersionLast="43" xr6:coauthVersionMax="45" xr10:uidLastSave="{00000000-0000-0000-0000-000000000000}"/>
  <workbookProtection workbookAlgorithmName="SHA-512" workbookHashValue="D70TzWT7FK9ZUEcrVLVAmTHzBawRH0zkXNBxPcMTenc2PwjiVdyyzLLRUHpUHkvXDr5bBTwT+p6nSpUy7lU/pA==" workbookSaltValue="kgrhO/klyETBFaHG0O+oi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I10"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<sst xmlns="http://schemas.openxmlformats.org/spreadsheetml/2006/main" count="228" uniqueCount="113">
  <si>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</si>
  <si>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</si>
  <si>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</si>
  <si>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</si>
  <si>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</si>
  <si>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</si>
  <si>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</si>
  <si>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</si>
  <si>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</si>
  <si>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</si>
  <si>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</si>
  <si>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</si>
  <si>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</si>
  <si>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</si>
  <si>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</si>
  <si>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</si>
  <si>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</si>
  <si>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</si>
  <si>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</si>
  <si>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</si>
  <si>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</si>
  <si>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</si>
  <si>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</si>
  <si>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</si>
  <si>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</si>
  <si>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</si>
  <si>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</si>
  <si>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</si>
  <si>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</si>
  <si>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</si>
  <si>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</si>
  <si>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</si>
  <si>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</si>
  <si>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</si>
  <si>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</si>
  <si>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</si>
  <si>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</si>
  <si>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</si>
  <si>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</si>
  <si>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</si>
  <si>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</si>
  <si>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</si>
  <si>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</si>
  <si>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</si>
  <si>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</si>
  <si>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</si>
  <si>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</si>
  <si>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</si>
  <si>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</si>
  <si>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</si>
  <si>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</si>
  <si>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</si>
  <si>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</si>
  <si>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</si>
  <si>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</si>
  <si>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</si>
  <si>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</si>
  <si>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</si>
  <si>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</si>
  <si>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</si>
  <si>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</si>
  <si>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</si>
  <si>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</si>
  <si>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</si>
  <si>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</si>
  <si>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</si>
  <si>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</si>
  <si>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</si>
  <si>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</si>
  <si>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</si>
  <si>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</si>
  <si>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</si>
  <si>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</si>
  <si>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</si>
  <si>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</si>
  <si>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</si>
  <si>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</si>
  <si>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</si>
  <si>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</si>
  <si>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</si>
  <si>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</si>
  <si>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</si>
  <si>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</si>
  <si>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</si>
  <si>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</si>
  <si>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</si>
  <si>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</si>
  <si>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</si>
  <si>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</si>
  <si>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</si>
  <si>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</si>
  <si>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</si>
  <si>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</si>
  <si>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</si>
  <si>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</si>
  <si>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</si>
  <si>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</si>
  <si>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</si>
  <si>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</si>
  <si>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</si>
  <si>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</si>
  <si>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</si>
  <si>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</si>
  <si>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</si>
  <si>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</si>
  <si>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</si>
  <si>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</si>
  <si>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</si>
  <si>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</si>
  <si>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</si>
  <si>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管渠は比較的新しいため、管渠改善の実績はありませんが、事業実施から約25年が経過し事業完了した現在、機器の老朽化が進行する中で、長寿命化計画等を検討・実施していく時期を迎えています。</t>
  </si>
  <si>
    <t>平成30年度は、地方公営企業法適用を翌年度に控え打切り決算としたため、単純比較が困難となっています。
①収益的収支比率は、使用料改定を行ったことにより、改善がみられはしましたが、まだ100％には至っていません。また、総収益について、一般会計繰入金に依存した状況になっており、経営改善を図っていく必要があります。
④企業債残高対事業規模比率は類似団体平均値を下回りましたが、投資規模、料金水準及び企業債のあり方について引き続き検討していく必要があります。
⑤経費回収率は、使用料を改定したことにより改善がみられましたが、依然として類似団体平均値を下回っています。原因は、低額な使用料と家屋が散在していること等による高額な汚水処理に係る資本費にあると考えられ、適正な使用料収入の確保が必要です。
⑥汚水処理原価は類似団体平均値を上回っており、投資の適正化、維持管理費の削減、接続率の向上による有収水量を増加させる取り組みが必要と考えられます。
⑦施設利用率は類似団体平均値並みであり、大きな課題はありません。
⑧水洗化率は類似団体平均値を上回っていますが、引き続き水洗化の普及促進に努めていく必要があります。</t>
    <rPh sb="0" eb="2">
      <t>ヘイセイ</t>
    </rPh>
    <rPh sb="4" eb="6">
      <t>ネンド</t>
    </rPh>
    <rPh sb="8" eb="10">
      <t>チホウ</t>
    </rPh>
    <rPh sb="10" eb="12">
      <t>コウエイ</t>
    </rPh>
    <rPh sb="12" eb="14">
      <t>キギョウ</t>
    </rPh>
    <rPh sb="14" eb="15">
      <t>ホウ</t>
    </rPh>
    <rPh sb="15" eb="17">
      <t>テキヨウ</t>
    </rPh>
    <rPh sb="18" eb="21">
      <t>ヨクネンド</t>
    </rPh>
    <rPh sb="22" eb="23">
      <t>ヒカ</t>
    </rPh>
    <rPh sb="24" eb="26">
      <t>ウチキ</t>
    </rPh>
    <rPh sb="27" eb="29">
      <t>ケッサン</t>
    </rPh>
    <rPh sb="35" eb="37">
      <t>タンジュン</t>
    </rPh>
    <rPh sb="37" eb="39">
      <t>ヒカク</t>
    </rPh>
    <rPh sb="40" eb="42">
      <t>コンナン</t>
    </rPh>
    <rPh sb="61" eb="64">
      <t>シヨウリョウ</t>
    </rPh>
    <rPh sb="64" eb="66">
      <t>カイテイ</t>
    </rPh>
    <rPh sb="67" eb="68">
      <t>オコナ</t>
    </rPh>
    <rPh sb="76" eb="78">
      <t>カイゼン</t>
    </rPh>
    <rPh sb="97" eb="98">
      <t>イタ</t>
    </rPh>
    <rPh sb="128" eb="130">
      <t>ジョウキョウ</t>
    </rPh>
    <rPh sb="178" eb="180">
      <t>シタマワ</t>
    </rPh>
    <rPh sb="186" eb="188">
      <t>トウシ</t>
    </rPh>
    <rPh sb="188" eb="190">
      <t>キボ</t>
    </rPh>
    <rPh sb="195" eb="196">
      <t>オヨ</t>
    </rPh>
    <rPh sb="197" eb="199">
      <t>キギョウ</t>
    </rPh>
    <rPh sb="199" eb="200">
      <t>サイ</t>
    </rPh>
    <rPh sb="203" eb="204">
      <t>カタ</t>
    </rPh>
    <rPh sb="208" eb="209">
      <t>ヒ</t>
    </rPh>
    <rPh sb="210" eb="211">
      <t>ツヅ</t>
    </rPh>
    <rPh sb="235" eb="238">
      <t>シヨウリョウ</t>
    </rPh>
    <rPh sb="239" eb="241">
      <t>カイテイ</t>
    </rPh>
    <rPh sb="248" eb="250">
      <t>カイゼン</t>
    </rPh>
    <rPh sb="259" eb="261">
      <t>イゼン</t>
    </rPh>
    <rPh sb="272" eb="274">
      <t>シタマワ</t>
    </rPh>
    <rPh sb="328" eb="330">
      <t>テキセイ</t>
    </rPh>
    <rPh sb="331" eb="334">
      <t>シヨウリョウ</t>
    </rPh>
    <rPh sb="334" eb="336">
      <t>シュウニュウ</t>
    </rPh>
    <rPh sb="337" eb="339">
      <t>カクホ</t>
    </rPh>
    <rPh sb="340" eb="342">
      <t>ヒツヨウ</t>
    </rPh>
    <rPh sb="362" eb="364">
      <t>ウワマワ</t>
    </rPh>
    <rPh sb="369" eb="371">
      <t>トウシ</t>
    </rPh>
    <rPh sb="372" eb="375">
      <t>テキセイカ</t>
    </rPh>
    <rPh sb="376" eb="378">
      <t>イジ</t>
    </rPh>
    <rPh sb="378" eb="381">
      <t>カンリヒ</t>
    </rPh>
    <rPh sb="382" eb="384">
      <t>サクゲン</t>
    </rPh>
    <rPh sb="385" eb="387">
      <t>セツゾク</t>
    </rPh>
    <rPh sb="387" eb="388">
      <t>リツ</t>
    </rPh>
    <rPh sb="389" eb="391">
      <t>コウジョウ</t>
    </rPh>
    <rPh sb="394" eb="396">
      <t>ユウシュウ</t>
    </rPh>
    <rPh sb="396" eb="398">
      <t>スイリョウ</t>
    </rPh>
    <rPh sb="399" eb="401">
      <t>ゾウカ</t>
    </rPh>
    <rPh sb="404" eb="405">
      <t>ト</t>
    </rPh>
    <rPh sb="406" eb="407">
      <t>ク</t>
    </rPh>
    <rPh sb="409" eb="411">
      <t>ヒツヨウ</t>
    </rPh>
    <rPh sb="412" eb="413">
      <t>カンガ</t>
    </rPh>
    <rPh sb="467" eb="469">
      <t>ウワマワ</t>
    </rPh>
    <rPh sb="476" eb="477">
      <t>ヒ</t>
    </rPh>
    <rPh sb="478" eb="479">
      <t>ツヅ</t>
    </rPh>
    <phoneticPr fontId="4"/>
  </si>
  <si>
    <t>本市の農業集落排水事業の経営は厳しい状態であると認識しています。特に、経費回収率が類似団体平均値を下回っており、この原因は主に、類似団体平均値を上回る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組が必要です。その上で、適正な使用料収入を算出し、必要に応じて料金改定等の検討を進めていき、経営改善を図りたいと考えています。
なお、平成31年4月からは地方公営企業法を適用し、企業会計方式を取り入れることにより、経営の見える化を進めていきます。</t>
    <rPh sb="49" eb="51">
      <t>シタマワ</t>
    </rPh>
    <rPh sb="72" eb="74">
      <t>ウワマワ</t>
    </rPh>
    <rPh sb="278" eb="280">
      <t>ヘイセイ</t>
    </rPh>
    <rPh sb="282" eb="283">
      <t>ネン</t>
    </rPh>
    <rPh sb="284" eb="285">
      <t>ガツ</t>
    </rPh>
    <rPh sb="288" eb="290">
      <t>チホウ</t>
    </rPh>
    <rPh sb="290" eb="292">
      <t>コウエイ</t>
    </rPh>
    <rPh sb="292" eb="294">
      <t>キギョウ</t>
    </rPh>
    <rPh sb="294" eb="295">
      <t>ホウ</t>
    </rPh>
    <rPh sb="296" eb="298">
      <t>テキヨウ</t>
    </rPh>
    <rPh sb="300" eb="302">
      <t>キギョウ</t>
    </rPh>
    <rPh sb="302" eb="304">
      <t>カイケイ</t>
    </rPh>
    <rPh sb="304" eb="306">
      <t>ホウシキ</t>
    </rPh>
    <rPh sb="307" eb="308">
      <t>ト</t>
    </rPh>
    <rPh sb="309" eb="310">
      <t>イ</t>
    </rPh>
    <rPh sb="318" eb="320">
      <t>ケイエイ</t>
    </rPh>
    <rPh sb="321" eb="322">
      <t>ミ</t>
    </rPh>
    <rPh sb="324" eb="325">
      <t>カ</t>
    </rPh>
    <rPh sb="326" eb="32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</si>
</sst>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40-4A30-ADE8-ECE0338C26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A40-4A30-ADE8-ECE0338C26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58.14</c:v>
                </c:pt>
                <c:pt idx="1">
                  <c:v>57.54</c:v>
                </c:pt>
                <c:pt idx="2">
                  <c:v>45.99</c:v>
                </c:pt>
                <c:pt idx="3">
                  <c:v>51.19</c:v>
                </c:pt>
                <c:pt idx="4">
                  <c:v>56.33</c:v>
                </c:pt>
              </c:numCache>
            </c:numRef>
          </c:val>
          <c:extLst>
            <c:ext xmlns:c16="http://schemas.microsoft.com/office/drawing/2014/chart" uri="{C3380CC4-5D6E-409C-BE32-E72D297353CC}">
              <c16:uniqueId val="{00000000-311A-4FF4-9D9B-FE1A7759F3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311A-4FF4-9D9B-FE1A7759F3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89.64</c:v>
                </c:pt>
                <c:pt idx="1">
                  <c:v>87.45</c:v>
                </c:pt>
                <c:pt idx="2">
                  <c:v>91.92</c:v>
                </c:pt>
                <c:pt idx="3">
                  <c:v>92.27</c:v>
                </c:pt>
                <c:pt idx="4">
                  <c:v>92.76</c:v>
                </c:pt>
              </c:numCache>
            </c:numRef>
          </c:val>
          <c:extLst>
            <c:ext xmlns:c16="http://schemas.microsoft.com/office/drawing/2014/chart" uri="{C3380CC4-5D6E-409C-BE32-E72D297353CC}">
              <c16:uniqueId val="{00000000-AE2B-4CD0-9179-8F01DC008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E2B-4CD0-9179-8F01DC008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63.19</c:v>
                </c:pt>
                <c:pt idx="1">
                  <c:v>61.75</c:v>
                </c:pt>
                <c:pt idx="2">
                  <c:v>57.93</c:v>
                </c:pt>
                <c:pt idx="3">
                  <c:v>74.94</c:v>
                </c:pt>
                <c:pt idx="4">
                  <c:v>78.5</c:v>
                </c:pt>
              </c:numCache>
            </c:numRef>
          </c:val>
          <c:extLst>
            <c:ext xmlns:c16="http://schemas.microsoft.com/office/drawing/2014/chart" uri="{C3380CC4-5D6E-409C-BE32-E72D297353CC}">
              <c16:uniqueId val="{00000000-03DD-4414-89B7-3D10F192B6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DD-4414-89B7-3D10F192B6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30-4345-BCD2-FEBF3BDA28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30-4345-BCD2-FEBF3BDA28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47-418F-880A-B25995C5624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7-418F-880A-B25995C5624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5B-4648-AB23-9F3A68E8D7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5B-4648-AB23-9F3A68E8D7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1-4236-9F8E-CF578C4C47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1-4236-9F8E-CF578C4C47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4232.18</c:v>
                </c:pt>
                <c:pt idx="1">
                  <c:v>3758.82</c:v>
                </c:pt>
                <c:pt idx="2">
                  <c:v>4103.79</c:v>
                </c:pt>
                <c:pt idx="3">
                  <c:v>507.73</c:v>
                </c:pt>
                <c:pt idx="4">
                  <c:v>653.15</c:v>
                </c:pt>
              </c:numCache>
            </c:numRef>
          </c:val>
          <c:extLst>
            <c:ext xmlns:c16="http://schemas.microsoft.com/office/drawing/2014/chart" uri="{C3380CC4-5D6E-409C-BE32-E72D297353CC}">
              <c16:uniqueId val="{00000000-510D-4416-9C8F-0B2875FF6A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10D-4416-9C8F-0B2875FF6A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26.28</c:v>
                </c:pt>
                <c:pt idx="1">
                  <c:v>26.96</c:v>
                </c:pt>
                <c:pt idx="2">
                  <c:v>24.21</c:v>
                </c:pt>
                <c:pt idx="3">
                  <c:v>48.87</c:v>
                </c:pt>
                <c:pt idx="4">
                  <c:v>49.67</c:v>
                </c:pt>
              </c:numCache>
            </c:numRef>
          </c:val>
          <c:extLst>
            <c:ext xmlns:c16="http://schemas.microsoft.com/office/drawing/2014/chart" uri="{C3380CC4-5D6E-409C-BE32-E72D297353CC}">
              <c16:uniqueId val="{00000000-4289-4D03-8979-F62203BF3A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289-4D03-8979-F62203BF3A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660.09</c:v>
                </c:pt>
                <c:pt idx="1">
                  <c:v>580.41</c:v>
                </c:pt>
                <c:pt idx="2">
                  <c:v>755.19</c:v>
                </c:pt>
                <c:pt idx="3">
                  <c:v>403.11</c:v>
                </c:pt>
                <c:pt idx="4">
                  <c:v>302.92</c:v>
                </c:pt>
              </c:numCache>
            </c:numRef>
          </c:val>
          <c:extLst>
            <c:ext xmlns:c16="http://schemas.microsoft.com/office/drawing/2014/chart" uri="{C3380CC4-5D6E-409C-BE32-E72D297353CC}">
              <c16:uniqueId val="{00000000-3CBE-4464-BF6D-ABD905D470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CBE-4464-BF6D-ABD905D470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33721</v>
      </c>
      <c r="AM8" s="50"/>
      <c r="AN8" s="50"/>
      <c r="AO8" s="50"/>
      <c r="AP8" s="50"/>
      <c r="AQ8" s="50"/>
      <c r="AR8" s="50"/>
      <c r="AS8" s="50"/>
      <c r="AT8" s="45">
        <f>データ!T6</f>
        <v>347.1</v>
      </c>
      <c r="AU8" s="45"/>
      <c r="AV8" s="45"/>
      <c r="AW8" s="45"/>
      <c r="AX8" s="45"/>
      <c r="AY8" s="45"/>
      <c r="AZ8" s="45"/>
      <c r="BA8" s="45"/>
      <c r="BB8" s="45">
        <f>データ!U6</f>
        <v>97.15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v>
      </c>
      <c r="Q10" s="45"/>
      <c r="R10" s="45"/>
      <c r="S10" s="45"/>
      <c r="T10" s="45"/>
      <c r="U10" s="45"/>
      <c r="V10" s="45"/>
      <c r="W10" s="45">
        <f>データ!Q6</f>
        <v>90.91</v>
      </c>
      <c r="X10" s="45"/>
      <c r="Y10" s="45"/>
      <c r="Z10" s="45"/>
      <c r="AA10" s="45"/>
      <c r="AB10" s="45"/>
      <c r="AC10" s="45"/>
      <c r="AD10" s="50">
        <f>データ!R6</f>
        <v>2700</v>
      </c>
      <c r="AE10" s="50"/>
      <c r="AF10" s="50"/>
      <c r="AG10" s="50"/>
      <c r="AH10" s="50"/>
      <c r="AI10" s="50"/>
      <c r="AJ10" s="50"/>
      <c r="AK10" s="2"/>
      <c r="AL10" s="50">
        <f>データ!V6</f>
        <v>4518</v>
      </c>
      <c r="AM10" s="50"/>
      <c r="AN10" s="50"/>
      <c r="AO10" s="50"/>
      <c r="AP10" s="50"/>
      <c r="AQ10" s="50"/>
      <c r="AR10" s="50"/>
      <c r="AS10" s="50"/>
      <c r="AT10" s="45">
        <f>データ!W6</f>
        <v>2.96</v>
      </c>
      <c r="AU10" s="45"/>
      <c r="AV10" s="45"/>
      <c r="AW10" s="45"/>
      <c r="AX10" s="45"/>
      <c r="AY10" s="45"/>
      <c r="AZ10" s="45"/>
      <c r="BA10" s="45"/>
      <c r="BB10" s="45">
        <f>データ!X6</f>
        <v>1526.35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PDQOUDwpQWeGV+GbGPUB2I6ihOKyQeWP1gGl7hJAJ7fcpMFtK4OO5xUpEocvyGDbR++mbZbDQuxfWMxI8GxNcw==" saltValue="qBAOqQ8B+5KzUZYzFVVf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262030</v>
      </c>
      <c r="D6" s="33">
        <f t="shared" si="3"/>
        <v>47</v>
      </c>
      <c r="E6" s="33">
        <f t="shared" si="3"/>
        <v>17</v>
      </c>
      <c r="F6" s="33">
        <f t="shared" si="3"/>
        <v>5</v>
      </c>
      <c r="G6" s="33">
        <f t="shared" si="3"/>
        <v>0</v>
      </c>
      <c r="H6" s="33" t="str">
        <f t="shared" si="3"/>
        <v>京都府　綾部市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13.5</v>
      </c>
      <c r="Q6" s="34">
        <f t="shared" si="3"/>
        <v>90.91</v>
      </c>
      <c r="R6" s="34">
        <f t="shared" si="3"/>
        <v>2700</v>
      </c>
      <c r="S6" s="34">
        <f t="shared" si="3"/>
        <v>33721</v>
      </c>
      <c r="T6" s="34">
        <f t="shared" si="3"/>
        <v>347.1</v>
      </c>
      <c r="U6" s="34">
        <f t="shared" si="3"/>
        <v>97.15</v>
      </c>
      <c r="V6" s="34">
        <f t="shared" si="3"/>
        <v>4518</v>
      </c>
      <c r="W6" s="34">
        <f t="shared" si="3"/>
        <v>2.96</v>
      </c>
      <c r="X6" s="34">
        <f t="shared" si="3"/>
        <v>1526.35</v>
      </c>
      <c r="Y6" s="35">
        <f>IF(Y7="",NA(),Y7)</f>
        <v>63.19</v>
      </c>
      <c r="Z6" s="35">
        <f t="shared" ref="Z6:AH6" si="4">IF(Z7="",NA(),Z7)</f>
        <v>61.75</v>
      </c>
      <c r="AA6" s="35">
        <f t="shared" si="4"/>
        <v>57.93</v>
      </c>
      <c r="AB6" s="35">
        <f t="shared" si="4"/>
        <v>74.94</v>
      </c>
      <c r="AC6" s="35">
        <f t="shared" si="4"/>
        <v>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4232.18</v>
      </c>
      <c r="BG6" s="35">
        <f t="shared" ref="BG6:BO6" si="7">IF(BG7="",NA(),BG7)</f>
        <v>3758.82</v>
      </c>
      <c r="BH6" s="35">
        <f t="shared" si="7"/>
        <v>4103.79</v>
      </c>
      <c r="BI6" s="35">
        <f t="shared" si="7"/>
        <v>507.73</v>
      </c>
      <c r="BJ6" s="35">
        <f t="shared" si="7"/>
        <v>653.15</v>
      </c>
      <c r="BK6" s="35">
        <f t="shared" si="7"/>
        <v>1044.8</v>
      </c>
      <c r="BL6" s="35">
        <f t="shared" si="7"/>
        <v>1081.8</v>
      </c>
      <c r="BM6" s="35">
        <f t="shared" si="7"/>
        <v>974.93</v>
      </c>
      <c r="BN6" s="35">
        <f t="shared" si="7"/>
        <v>855.8</v>
      </c>
      <c r="BO6" s="35">
        <f t="shared" si="7"/>
        <v>789.46</v>
      </c>
      <c r="BP6" s="34" t="str">
        <f>IF(BP7="","",IF(BP7="-","【-】","【"&amp;SUBSTITUTE(TEXT(BP7,"#,##0.00"),"-","△")&amp;"】"))</f>
        <v>【747.76】</v>
      </c>
      <c r="BQ6" s="35">
        <f>IF(BQ7="",NA(),BQ7)</f>
        <v>26.28</v>
      </c>
      <c r="BR6" s="35">
        <f t="shared" ref="BR6:BZ6" si="8">IF(BR7="",NA(),BR7)</f>
        <v>26.96</v>
      </c>
      <c r="BS6" s="35">
        <f t="shared" si="8"/>
        <v>24.21</v>
      </c>
      <c r="BT6" s="35">
        <f t="shared" si="8"/>
        <v>48.87</v>
      </c>
      <c r="BU6" s="35">
        <f t="shared" si="8"/>
        <v>49.67</v>
      </c>
      <c r="BV6" s="35">
        <f t="shared" si="8"/>
        <v>50.82</v>
      </c>
      <c r="BW6" s="35">
        <f t="shared" si="8"/>
        <v>52.19</v>
      </c>
      <c r="BX6" s="35">
        <f t="shared" si="8"/>
        <v>55.32</v>
      </c>
      <c r="BY6" s="35">
        <f t="shared" si="8"/>
        <v>59.8</v>
      </c>
      <c r="BZ6" s="35">
        <f t="shared" si="8"/>
        <v>57.77</v>
      </c>
      <c r="CA6" s="34" t="str">
        <f>IF(CA7="","",IF(CA7="-","【-】","【"&amp;SUBSTITUTE(TEXT(CA7,"#,##0.00"),"-","△")&amp;"】"))</f>
        <v>【59.51】</v>
      </c>
      <c r="CB6" s="35">
        <f>IF(CB7="",NA(),CB7)</f>
        <v>660.09</v>
      </c>
      <c r="CC6" s="35">
        <f t="shared" ref="CC6:CK6" si="9">IF(CC7="",NA(),CC7)</f>
        <v>580.41</v>
      </c>
      <c r="CD6" s="35">
        <f t="shared" si="9"/>
        <v>755.19</v>
      </c>
      <c r="CE6" s="35">
        <f t="shared" si="9"/>
        <v>403.11</v>
      </c>
      <c r="CF6" s="35">
        <f t="shared" si="9"/>
        <v>302.92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58.14</v>
      </c>
      <c r="CN6" s="35">
        <f t="shared" ref="CN6:CV6" si="10">IF(CN7="",NA(),CN7)</f>
        <v>57.54</v>
      </c>
      <c r="CO6" s="35">
        <f t="shared" si="10"/>
        <v>45.99</v>
      </c>
      <c r="CP6" s="35">
        <f t="shared" si="10"/>
        <v>51.19</v>
      </c>
      <c r="CQ6" s="35">
        <f t="shared" si="10"/>
        <v>56.33</v>
      </c>
      <c r="CR6" s="35">
        <f t="shared" si="10"/>
        <v>53.24</v>
      </c>
      <c r="CS6" s="35">
        <f t="shared" si="10"/>
        <v>52.31</v>
      </c>
      <c r="CT6" s="35">
        <f t="shared" si="10"/>
        <v>60.65</v>
      </c>
      <c r="CU6" s="35">
        <f t="shared" si="10"/>
        <v>51.75</v>
      </c>
      <c r="CV6" s="35">
        <f t="shared" si="10"/>
        <v>50.68</v>
      </c>
      <c r="CW6" s="34" t="str">
        <f>IF(CW7="","",IF(CW7="-","【-】","【"&amp;SUBSTITUTE(TEXT(CW7,"#,##0.00"),"-","△")&amp;"】"))</f>
        <v>【52.23】</v>
      </c>
      <c r="CX6" s="35">
        <f>IF(CX7="",NA(),CX7)</f>
        <v>89.64</v>
      </c>
      <c r="CY6" s="35">
        <f t="shared" ref="CY6:DG6" si="11">IF(CY7="",NA(),CY7)</f>
        <v>87.45</v>
      </c>
      <c r="CZ6" s="35">
        <f t="shared" si="11"/>
        <v>91.92</v>
      </c>
      <c r="DA6" s="35">
        <f t="shared" si="11"/>
        <v>92.27</v>
      </c>
      <c r="DB6" s="35">
        <f t="shared" si="11"/>
        <v>92.76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262030</v>
      </c>
      <c r="D7" s="37">
        <v>47</v>
      </c>
      <c r="E7" s="37">
        <v>17</v>
      </c>
      <c r="F7" s="37">
        <v>5</v>
      </c>
      <c r="G7" s="37">
        <v>0</v>
      </c>
      <c r="H7" s="37" t="s">
        <v>97</v>
      </c>
      <c r="I7" s="37" t="s">
        <v>98</v>
      </c>
      <c r="J7" s="37" t="s">
        <v>99</v>
      </c>
      <c r="K7" s="37" t="s">
        <v>100</v>
      </c>
      <c r="L7" s="37" t="s">
        <v>101</v>
      </c>
      <c r="M7" s="37" t="s">
        <v>102</v>
      </c>
      <c r="N7" s="38" t="s">
        <v>103</v>
      </c>
      <c r="O7" s="38" t="s">
        <v>104</v>
      </c>
      <c r="P7" s="38">
        <v>13.5</v>
      </c>
      <c r="Q7" s="38">
        <v>90.91</v>
      </c>
      <c r="R7" s="38">
        <v>2700</v>
      </c>
      <c r="S7" s="38">
        <v>33721</v>
      </c>
      <c r="T7" s="38">
        <v>347.1</v>
      </c>
      <c r="U7" s="38">
        <v>97.15</v>
      </c>
      <c r="V7" s="38">
        <v>4518</v>
      </c>
      <c r="W7" s="38">
        <v>2.96</v>
      </c>
      <c r="X7" s="38">
        <v>1526.35</v>
      </c>
      <c r="Y7" s="38">
        <v>63.19</v>
      </c>
      <c r="Z7" s="38">
        <v>61.75</v>
      </c>
      <c r="AA7" s="38">
        <v>57.93</v>
      </c>
      <c r="AB7" s="38">
        <v>74.94</v>
      </c>
      <c r="AC7" s="38">
        <v>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4232.18</v>
      </c>
      <c r="BG7" s="38">
        <v>3758.82</v>
      </c>
      <c r="BH7" s="38">
        <v>4103.79</v>
      </c>
      <c r="BI7" s="38">
        <v>507.73</v>
      </c>
      <c r="BJ7" s="38">
        <v>653.15</v>
      </c>
      <c r="BK7" s="38">
        <v>1044.8</v>
      </c>
      <c r="BL7" s="38">
        <v>1081.8</v>
      </c>
      <c r="BM7" s="38">
        <v>974.93</v>
      </c>
      <c r="BN7" s="38">
        <v>855.8</v>
      </c>
      <c r="BO7" s="38">
        <v>789.46</v>
      </c>
      <c r="BP7" s="38">
        <v>747.76</v>
      </c>
      <c r="BQ7" s="38">
        <v>26.28</v>
      </c>
      <c r="BR7" s="38">
        <v>26.96</v>
      </c>
      <c r="BS7" s="38">
        <v>24.21</v>
      </c>
      <c r="BT7" s="38">
        <v>48.87</v>
      </c>
      <c r="BU7" s="38">
        <v>49.67</v>
      </c>
      <c r="BV7" s="38">
        <v>50.82</v>
      </c>
      <c r="BW7" s="38">
        <v>52.19</v>
      </c>
      <c r="BX7" s="38">
        <v>55.32</v>
      </c>
      <c r="BY7" s="38">
        <v>59.8</v>
      </c>
      <c r="BZ7" s="38">
        <v>57.77</v>
      </c>
      <c r="CA7" s="38">
        <v>59.51</v>
      </c>
      <c r="CB7" s="38">
        <v>660.09</v>
      </c>
      <c r="CC7" s="38">
        <v>580.41</v>
      </c>
      <c r="CD7" s="38">
        <v>755.19</v>
      </c>
      <c r="CE7" s="38">
        <v>403.11</v>
      </c>
      <c r="CF7" s="38">
        <v>302.92</v>
      </c>
      <c r="CG7" s="38">
        <v>300.52</v>
      </c>
      <c r="CH7" s="38">
        <v>296.14</v>
      </c>
      <c r="CI7" s="38">
        <v>283.17</v>
      </c>
      <c r="CJ7" s="38">
        <v>263.76</v>
      </c>
      <c r="CK7" s="38">
        <v>274.35000000000002</v>
      </c>
      <c r="CL7" s="38">
        <v>261.45999999999998</v>
      </c>
      <c r="CM7" s="38">
        <v>58.14</v>
      </c>
      <c r="CN7" s="38">
        <v>57.54</v>
      </c>
      <c r="CO7" s="38">
        <v>45.99</v>
      </c>
      <c r="CP7" s="38">
        <v>51.19</v>
      </c>
      <c r="CQ7" s="38">
        <v>56.33</v>
      </c>
      <c r="CR7" s="38">
        <v>53.24</v>
      </c>
      <c r="CS7" s="38">
        <v>52.31</v>
      </c>
      <c r="CT7" s="38">
        <v>60.65</v>
      </c>
      <c r="CU7" s="38">
        <v>51.75</v>
      </c>
      <c r="CV7" s="38">
        <v>50.68</v>
      </c>
      <c r="CW7" s="38">
        <v>52.23</v>
      </c>
      <c r="CX7" s="38">
        <v>89.64</v>
      </c>
      <c r="CY7" s="38">
        <v>87.45</v>
      </c>
      <c r="CZ7" s="38">
        <v>91.92</v>
      </c>
      <c r="DA7" s="38">
        <v>92.27</v>
      </c>
      <c r="DB7" s="38">
        <v>92.76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2020-02-04T07:54:21Z</cp:lastPrinted>
  <dcterms:modified xsi:type="dcterms:W3CDTF">2020-02-04T10:00:06Z</dcterms:modified>
</cp:coreProperties>
</file>