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3 府へ\"/>
    </mc:Choice>
  </mc:AlternateContent>
  <xr:revisionPtr revIDLastSave="0" documentId="13_ncr:1_{97767F1E-3835-4B68-B294-421C80DD9481}" xr6:coauthVersionLast="43" xr6:coauthVersionMax="43" xr10:uidLastSave="{00000000-0000-0000-0000-000000000000}"/>
  <workbookProtection workbookAlgorithmName="SHA-512" workbookHashValue="+qilu2sSsY3HIFGKFHpFzT/1UMWTAo3aroNl3aIDEaKTbmW6AML2ukDToFxrTvkO1IzM8BY4uTB2dU57z6N8jA==" workbookSaltValue="pVOJbmRR8gnPemhZ4jsO1g=="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CS31" i="4" s="1"/>
  <c r="AB7" i="5"/>
  <c r="AA7" i="5"/>
  <c r="Z7" i="5"/>
  <c r="Y7" i="5"/>
  <c r="U31" i="4" s="1"/>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E31" i="4"/>
  <c r="EL31" i="4"/>
  <c r="BZ31" i="4"/>
  <c r="BG31" i="4"/>
  <c r="AN31" i="4"/>
  <c r="LJ10" i="4"/>
  <c r="JQ10" i="4"/>
  <c r="HX10" i="4"/>
  <c r="DU10" i="4"/>
  <c r="B10" i="4"/>
  <c r="LJ8" i="4"/>
  <c r="JQ8" i="4"/>
  <c r="HX8" i="4"/>
  <c r="FJ8" i="4"/>
  <c r="DU8" i="4"/>
  <c r="CF8" i="4"/>
  <c r="AQ8" i="4"/>
  <c r="B8" i="4"/>
  <c r="B6" i="4"/>
  <c r="MA51" i="4" l="1"/>
  <c r="MI76" i="4"/>
  <c r="HJ51" i="4"/>
  <c r="MA30" i="4"/>
  <c r="BZ76" i="4"/>
  <c r="IT76" i="4"/>
  <c r="CS51" i="4"/>
  <c r="HJ30" i="4"/>
  <c r="CS30" i="4"/>
  <c r="C11" i="5"/>
  <c r="D11" i="5"/>
  <c r="E11" i="5"/>
  <c r="B11" i="5"/>
  <c r="BK76" i="4" l="1"/>
  <c r="LH51" i="4"/>
  <c r="GQ30" i="4"/>
  <c r="BZ30" i="4"/>
  <c r="LT76" i="4"/>
  <c r="GQ51" i="4"/>
  <c r="LH30" i="4"/>
  <c r="BZ51" i="4"/>
  <c r="IE76" i="4"/>
  <c r="HP76" i="4"/>
  <c r="FX30" i="4"/>
  <c r="BG30" i="4"/>
  <c r="FX51" i="4"/>
  <c r="AV76" i="4"/>
  <c r="KO51" i="4"/>
  <c r="KO30" i="4"/>
  <c r="LE76" i="4"/>
  <c r="BG51" i="4"/>
  <c r="HA76" i="4"/>
  <c r="AN51" i="4"/>
  <c r="FE30" i="4"/>
  <c r="JV51" i="4"/>
  <c r="KP76" i="4"/>
  <c r="AN30" i="4"/>
  <c r="FE51" i="4"/>
  <c r="AG76" i="4"/>
  <c r="JV30" i="4"/>
  <c r="KA76" i="4"/>
  <c r="EL51" i="4"/>
  <c r="JC30" i="4"/>
  <c r="R76" i="4"/>
  <c r="JC51" i="4"/>
  <c r="GL76" i="4"/>
  <c r="U51" i="4"/>
  <c r="EL30" i="4"/>
  <c r="U30"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<sst xmlns="http://schemas.openxmlformats.org/spreadsheetml/2006/main" count="278" uniqueCount="130">
  <si>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</si>
  <si>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</si>
  <si>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</si>
  <si>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</si>
  <si>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</si>
  <si>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</si>
  <si>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</si>
  <si>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</si>
  <si>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</si>
  <si>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</si>
  <si>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</si>
  <si>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</si>
  <si>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</si>
  <si>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</si>
  <si>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</si>
  <si>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</si>
  <si>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</si>
  <si>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</si>
  <si>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</si>
  <si>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</si>
  <si>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</si>
  <si>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</si>
  <si>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</si>
  <si>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</si>
  <si>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</si>
  <si>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</si>
  <si>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</si>
  <si>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</si>
  <si>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</si>
  <si>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</si>
  <si>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</si>
  <si>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</si>
  <si>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</si>
  <si>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</si>
  <si>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</si>
  <si>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</si>
  <si>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</si>
  <si>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</si>
  <si>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</si>
  <si>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</si>
  <si>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</si>
  <si>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</si>
  <si>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</si>
  <si>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</si>
  <si>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</si>
  <si>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</si>
  <si>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</si>
  <si>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</si>
  <si>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</si>
  <si>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</si>
  <si>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</si>
  <si>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</si>
  <si>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</si>
  <si>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</si>
  <si>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</si>
  <si>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</si>
  <si>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</si>
  <si>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</si>
  <si>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</si>
  <si>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</si>
  <si>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</si>
  <si>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</si>
  <si>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</si>
  <si>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</si>
  <si>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</si>
  <si>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</si>
  <si>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</si>
  <si>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</si>
  <si>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</si>
  <si>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</si>
  <si>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</si>
  <si>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</si>
  <si>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</si>
  <si>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</si>
  <si>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</si>
  <si>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</si>
  <si>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</si>
  <si>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</si>
  <si>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</si>
  <si>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</si>
  <si>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</si>
  <si>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</si>
  <si>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</si>
  <si>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</si>
  <si>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</si>
  <si>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</si>
  <si>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</si>
  <si>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</si>
  <si>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</si>
  <si>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</si>
  <si>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</si>
  <si>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</si>
  <si>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</si>
  <si>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</si>
  <si>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</si>
  <si>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</si>
  <si>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</si>
  <si>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</si>
  <si>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</si>
  <si>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</si>
  <si>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</si>
  <si>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</si>
  <si>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当該値(N-1)</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</si>
  <si>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</si>
  <si>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</si>
  <si>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</si>
  <si>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</si>
  <si>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</si>
  <si>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</si>
  <si>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綾部市営綾部駅南駐車場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</si>
  <si>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</si>
  <si>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</si>
  <si>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</si>
  <si>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</si>
  <si>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</si>
  <si>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</si>
  <si>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</si>
  <si>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</si>
  <si>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</si>
  <si>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</si>
  <si>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</si>
  <si>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</si>
  <si>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</si>
  <si>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</si>
  <si>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</si>
  <si>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</si>
  <si>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</si>
  <si>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綾部駅南駐車場は、交通結節点の駐車場として重要な役割を担っています。さらに、駅南唯一の時間貸し駐車場として駅周辺を中心に、市街地中心部の主要駐車場としての機能を持ち、100％を超える稼働率を継続しています。また、主な営業費用としては24時間無人で営業を行うための出入庫管理システムの運用管理費で、駐車場施設の維持管理は平面自走式駐車場であるため、安く抑えられ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t>
    <phoneticPr fontId="5"/>
  </si>
  <si>
    <t xml:space="preserve">綾部駅の南東側に位置する綾部駅南駐車場は、24時間営業で市街地中心部の主要駐車場として、継続した収益をあげています。
平成30年度は利用券の制度変更の影響により利用収益が減少しました。
なお、平成30年度は綾部駅南駐車場自動料金システムの更新をしたため、リース料が増加し、経費が高くなったため収益率が低下しています。
</t>
    <rPh sb="66" eb="69">
      <t>リヨウケン</t>
    </rPh>
    <rPh sb="70" eb="72">
      <t>セイド</t>
    </rPh>
    <rPh sb="72" eb="74">
      <t>ヘンコウ</t>
    </rPh>
    <rPh sb="96" eb="98">
      <t>ヘイセイ</t>
    </rPh>
    <rPh sb="100" eb="102">
      <t>ネンド</t>
    </rPh>
    <rPh sb="103" eb="105">
      <t>アヤベ</t>
    </rPh>
    <rPh sb="105" eb="106">
      <t>エキ</t>
    </rPh>
    <rPh sb="106" eb="107">
      <t>ミナミ</t>
    </rPh>
    <rPh sb="107" eb="110">
      <t>チュウシャジョウ</t>
    </rPh>
    <rPh sb="110" eb="112">
      <t>ジドウ</t>
    </rPh>
    <rPh sb="112" eb="114">
      <t>リョウキン</t>
    </rPh>
    <rPh sb="119" eb="121">
      <t>コウシン</t>
    </rPh>
    <rPh sb="130" eb="131">
      <t>リョウ</t>
    </rPh>
    <rPh sb="132" eb="134">
      <t>ゾウカ</t>
    </rPh>
    <rPh sb="136" eb="138">
      <t>ケイヒ</t>
    </rPh>
    <rPh sb="139" eb="140">
      <t>タカ</t>
    </rPh>
    <rPh sb="146" eb="148">
      <t>シュウエキ</t>
    </rPh>
    <rPh sb="148" eb="149">
      <t>リツ</t>
    </rPh>
    <rPh sb="150" eb="152">
      <t>テイカ</t>
    </rPh>
    <phoneticPr fontId="5"/>
  </si>
  <si>
    <t>綾部駅南駐車場は駅南唯一の時間貸し駐車場として、駅周辺を中心に収容台数90台で運用しています。年間の総駐車台数は約40,000台で、100％を超える稼働率を継続しています。
平成30年度は利用券の制度変更の影響などにより稼働率が低くなっています。</t>
    <rPh sb="94" eb="97">
      <t>リヨウケン</t>
    </rPh>
    <rPh sb="98" eb="100">
      <t>セイド</t>
    </rPh>
    <rPh sb="100" eb="102">
      <t>ヘンコウ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</si>
</sst>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269</c:v>
                </c:pt>
                <c:pt idx="1">
                  <c:v>21.2</c:v>
                </c:pt>
                <c:pt idx="2">
                  <c:v>91</c:v>
                </c:pt>
                <c:pt idx="3">
                  <c:v>91</c:v>
                </c:pt>
                <c:pt idx="4">
                  <c:v>164.6</c:v>
                </c:pt>
              </c:numCache>
            </c:numRef>
          </c:val>
          <c:extLst>
            <c:ext xmlns:c16="http://schemas.microsoft.com/office/drawing/2014/chart" uri="{C3380CC4-5D6E-409C-BE32-E72D297353CC}">
              <c16:uniqueId val="{00000000-2334-482A-BCA1-2E0B9E88A3D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2334-482A-BCA1-2E0B9E88A3D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95-4518-8D02-067ABF5ED7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C795-4518-8D02-067ABF5ED73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657-4232-B18C-B44F8E99AD0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657-4232-B18C-B44F8E99AD0C}"/>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EF06-4F62-9F2F-4A0C1BB38CF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F06-4F62-9F2F-4A0C1BB38CF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C96-4DAE-991B-22DFC1CB111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AC96-4DAE-991B-22DFC1CB111C}"/>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3C5-4FA5-AF30-FD5D8EACEF9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03C5-4FA5-AF30-FD5D8EACEF9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149</c:v>
                </c:pt>
                <c:pt idx="1">
                  <c:v>151</c:v>
                </c:pt>
                <c:pt idx="2">
                  <c:v>145</c:v>
                </c:pt>
                <c:pt idx="3">
                  <c:v>128</c:v>
                </c:pt>
                <c:pt idx="4">
                  <c:v>127.8</c:v>
                </c:pt>
              </c:numCache>
            </c:numRef>
          </c:val>
          <c:extLst>
            <c:ext xmlns:c16="http://schemas.microsoft.com/office/drawing/2014/chart" uri="{C3380CC4-5D6E-409C-BE32-E72D297353CC}">
              <c16:uniqueId val="{00000000-5BE8-410D-9A8E-6E4D7103F7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5BE8-410D-9A8E-6E4D7103F7D5}"/>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66.400000000000006</c:v>
                </c:pt>
                <c:pt idx="1">
                  <c:v>75.900000000000006</c:v>
                </c:pt>
                <c:pt idx="2">
                  <c:v>72.900000000000006</c:v>
                </c:pt>
                <c:pt idx="3">
                  <c:v>-9.9</c:v>
                </c:pt>
                <c:pt idx="4">
                  <c:v>42.9</c:v>
                </c:pt>
              </c:numCache>
            </c:numRef>
          </c:val>
          <c:extLst>
            <c:ext xmlns:c16="http://schemas.microsoft.com/office/drawing/2014/chart" uri="{C3380CC4-5D6E-409C-BE32-E72D297353CC}">
              <c16:uniqueId val="{00000000-5D7B-466B-B5CA-88F593B0162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5D7B-466B-B5CA-88F593B0162E}"/>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8602</c:v>
                </c:pt>
                <c:pt idx="1">
                  <c:v>-50314</c:v>
                </c:pt>
                <c:pt idx="2">
                  <c:v>-1257</c:v>
                </c:pt>
                <c:pt idx="3">
                  <c:v>-1184</c:v>
                </c:pt>
                <c:pt idx="4">
                  <c:v>3785</c:v>
                </c:pt>
              </c:numCache>
            </c:numRef>
          </c:val>
          <c:extLst>
            <c:ext xmlns:c16="http://schemas.microsoft.com/office/drawing/2014/chart" uri="{C3380CC4-5D6E-409C-BE32-E72D297353CC}">
              <c16:uniqueId val="{00000000-4D8B-4FAB-BF8A-E3FB86D7B17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4D8B-4FAB-BF8A-E3FB86D7B175}"/>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9" zoomScaleNormal="10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3259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269</v>
      </c>
      <c r="V31" s="118"/>
      <c r="W31" s="118"/>
      <c r="X31" s="118"/>
      <c r="Y31" s="118"/>
      <c r="Z31" s="118"/>
      <c r="AA31" s="118"/>
      <c r="AB31" s="118"/>
      <c r="AC31" s="118"/>
      <c r="AD31" s="118"/>
      <c r="AE31" s="118"/>
      <c r="AF31" s="118"/>
      <c r="AG31" s="118"/>
      <c r="AH31" s="118"/>
      <c r="AI31" s="118"/>
      <c r="AJ31" s="118"/>
      <c r="AK31" s="118"/>
      <c r="AL31" s="118"/>
      <c r="AM31" s="118"/>
      <c r="AN31" s="118">
        <f>データ!Z7</f>
        <v>21.2</v>
      </c>
      <c r="AO31" s="118"/>
      <c r="AP31" s="118"/>
      <c r="AQ31" s="118"/>
      <c r="AR31" s="118"/>
      <c r="AS31" s="118"/>
      <c r="AT31" s="118"/>
      <c r="AU31" s="118"/>
      <c r="AV31" s="118"/>
      <c r="AW31" s="118"/>
      <c r="AX31" s="118"/>
      <c r="AY31" s="118"/>
      <c r="AZ31" s="118"/>
      <c r="BA31" s="118"/>
      <c r="BB31" s="118"/>
      <c r="BC31" s="118"/>
      <c r="BD31" s="118"/>
      <c r="BE31" s="118"/>
      <c r="BF31" s="118"/>
      <c r="BG31" s="118">
        <f>データ!AA7</f>
        <v>91</v>
      </c>
      <c r="BH31" s="118"/>
      <c r="BI31" s="118"/>
      <c r="BJ31" s="118"/>
      <c r="BK31" s="118"/>
      <c r="BL31" s="118"/>
      <c r="BM31" s="118"/>
      <c r="BN31" s="118"/>
      <c r="BO31" s="118"/>
      <c r="BP31" s="118"/>
      <c r="BQ31" s="118"/>
      <c r="BR31" s="118"/>
      <c r="BS31" s="118"/>
      <c r="BT31" s="118"/>
      <c r="BU31" s="118"/>
      <c r="BV31" s="118"/>
      <c r="BW31" s="118"/>
      <c r="BX31" s="118"/>
      <c r="BY31" s="118"/>
      <c r="BZ31" s="118">
        <f>データ!AB7</f>
        <v>91</v>
      </c>
      <c r="CA31" s="118"/>
      <c r="CB31" s="118"/>
      <c r="CC31" s="118"/>
      <c r="CD31" s="118"/>
      <c r="CE31" s="118"/>
      <c r="CF31" s="118"/>
      <c r="CG31" s="118"/>
      <c r="CH31" s="118"/>
      <c r="CI31" s="118"/>
      <c r="CJ31" s="118"/>
      <c r="CK31" s="118"/>
      <c r="CL31" s="118"/>
      <c r="CM31" s="118"/>
      <c r="CN31" s="118"/>
      <c r="CO31" s="118"/>
      <c r="CP31" s="118"/>
      <c r="CQ31" s="118"/>
      <c r="CR31" s="118"/>
      <c r="CS31" s="118">
        <f>データ!AC7</f>
        <v>164.6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149</v>
      </c>
      <c r="JD31" s="120"/>
      <c r="JE31" s="120"/>
      <c r="JF31" s="120"/>
      <c r="JG31" s="120"/>
      <c r="JH31" s="120"/>
      <c r="JI31" s="120"/>
      <c r="JJ31" s="120"/>
      <c r="JK31" s="120"/>
      <c r="JL31" s="120"/>
      <c r="JM31" s="120"/>
      <c r="JN31" s="120"/>
      <c r="JO31" s="120"/>
      <c r="JP31" s="120"/>
      <c r="JQ31" s="120"/>
      <c r="JR31" s="120"/>
      <c r="JS31" s="120"/>
      <c r="JT31" s="120"/>
      <c r="JU31" s="121"/>
      <c r="JV31" s="119">
        <f>データ!DL7</f>
        <v>151</v>
      </c>
      <c r="JW31" s="120"/>
      <c r="JX31" s="120"/>
      <c r="JY31" s="120"/>
      <c r="JZ31" s="120"/>
      <c r="KA31" s="120"/>
      <c r="KB31" s="120"/>
      <c r="KC31" s="120"/>
      <c r="KD31" s="120"/>
      <c r="KE31" s="120"/>
      <c r="KF31" s="120"/>
      <c r="KG31" s="120"/>
      <c r="KH31" s="120"/>
      <c r="KI31" s="120"/>
      <c r="KJ31" s="120"/>
      <c r="KK31" s="120"/>
      <c r="KL31" s="120"/>
      <c r="KM31" s="120"/>
      <c r="KN31" s="121"/>
      <c r="KO31" s="119">
        <f>データ!DM7</f>
        <v>145</v>
      </c>
      <c r="KP31" s="120"/>
      <c r="KQ31" s="120"/>
      <c r="KR31" s="120"/>
      <c r="KS31" s="120"/>
      <c r="KT31" s="120"/>
      <c r="KU31" s="120"/>
      <c r="KV31" s="120"/>
      <c r="KW31" s="120"/>
      <c r="KX31" s="120"/>
      <c r="KY31" s="120"/>
      <c r="KZ31" s="120"/>
      <c r="LA31" s="120"/>
      <c r="LB31" s="120"/>
      <c r="LC31" s="120"/>
      <c r="LD31" s="120"/>
      <c r="LE31" s="120"/>
      <c r="LF31" s="120"/>
      <c r="LG31" s="121"/>
      <c r="LH31" s="119">
        <f>データ!DN7</f>
        <v>128</v>
      </c>
      <c r="LI31" s="120"/>
      <c r="LJ31" s="120"/>
      <c r="LK31" s="120"/>
      <c r="LL31" s="120"/>
      <c r="LM31" s="120"/>
      <c r="LN31" s="120"/>
      <c r="LO31" s="120"/>
      <c r="LP31" s="120"/>
      <c r="LQ31" s="120"/>
      <c r="LR31" s="120"/>
      <c r="LS31" s="120"/>
      <c r="LT31" s="120"/>
      <c r="LU31" s="120"/>
      <c r="LV31" s="120"/>
      <c r="LW31" s="120"/>
      <c r="LX31" s="120"/>
      <c r="LY31" s="120"/>
      <c r="LZ31" s="121"/>
      <c r="MA31" s="119">
        <f>データ!DO7</f>
        <v>127.8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66.400000000000006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75.900000000000006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72.900000000000006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-9.9</v>
      </c>
      <c r="GR52" s="118"/>
      <c r="GS52" s="118"/>
      <c r="GT52" s="118"/>
      <c r="GU52" s="118"/>
      <c r="GV52" s="118"/>
      <c r="GW52" s="118"/>
      <c r="GX52" s="118"/>
      <c r="GY52" s="118"/>
      <c r="GZ52" s="118"/>
      <c r="HA52" s="118"/>
      <c r="HB52" s="118"/>
      <c r="HC52" s="118"/>
      <c r="HD52" s="118"/>
      <c r="HE52" s="118"/>
      <c r="HF52" s="118"/>
      <c r="HG52" s="118"/>
      <c r="HH52" s="118"/>
      <c r="HI52" s="118"/>
      <c r="HJ52" s="118">
        <f>データ!BJ7</f>
        <v>42.9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8602</v>
      </c>
      <c r="JD52" s="125"/>
      <c r="JE52" s="125"/>
      <c r="JF52" s="125"/>
      <c r="JG52" s="125"/>
      <c r="JH52" s="125"/>
      <c r="JI52" s="125"/>
      <c r="JJ52" s="125"/>
      <c r="JK52" s="125"/>
      <c r="JL52" s="125"/>
      <c r="JM52" s="125"/>
      <c r="JN52" s="125"/>
      <c r="JO52" s="125"/>
      <c r="JP52" s="125"/>
      <c r="JQ52" s="125"/>
      <c r="JR52" s="125"/>
      <c r="JS52" s="125"/>
      <c r="JT52" s="125"/>
      <c r="JU52" s="125"/>
      <c r="JV52" s="125">
        <f>データ!BR7</f>
        <v>-50314</v>
      </c>
      <c r="JW52" s="125"/>
      <c r="JX52" s="125"/>
      <c r="JY52" s="125"/>
      <c r="JZ52" s="125"/>
      <c r="KA52" s="125"/>
      <c r="KB52" s="125"/>
      <c r="KC52" s="125"/>
      <c r="KD52" s="125"/>
      <c r="KE52" s="125"/>
      <c r="KF52" s="125"/>
      <c r="KG52" s="125"/>
      <c r="KH52" s="125"/>
      <c r="KI52" s="125"/>
      <c r="KJ52" s="125"/>
      <c r="KK52" s="125"/>
      <c r="KL52" s="125"/>
      <c r="KM52" s="125"/>
      <c r="KN52" s="125"/>
      <c r="KO52" s="125">
        <f>データ!BS7</f>
        <v>-1257</v>
      </c>
      <c r="KP52" s="125"/>
      <c r="KQ52" s="125"/>
      <c r="KR52" s="125"/>
      <c r="KS52" s="125"/>
      <c r="KT52" s="125"/>
      <c r="KU52" s="125"/>
      <c r="KV52" s="125"/>
      <c r="KW52" s="125"/>
      <c r="KX52" s="125"/>
      <c r="KY52" s="125"/>
      <c r="KZ52" s="125"/>
      <c r="LA52" s="125"/>
      <c r="LB52" s="125"/>
      <c r="LC52" s="125"/>
      <c r="LD52" s="125"/>
      <c r="LE52" s="125"/>
      <c r="LF52" s="125"/>
      <c r="LG52" s="125"/>
      <c r="LH52" s="125">
        <f>データ!BT7</f>
        <v>-1184</v>
      </c>
      <c r="LI52" s="125"/>
      <c r="LJ52" s="125"/>
      <c r="LK52" s="125"/>
      <c r="LL52" s="125"/>
      <c r="LM52" s="125"/>
      <c r="LN52" s="125"/>
      <c r="LO52" s="125"/>
      <c r="LP52" s="125"/>
      <c r="LQ52" s="125"/>
      <c r="LR52" s="125"/>
      <c r="LS52" s="125"/>
      <c r="LT52" s="125"/>
      <c r="LU52" s="125"/>
      <c r="LV52" s="125"/>
      <c r="LW52" s="125"/>
      <c r="LX52" s="125"/>
      <c r="LY52" s="125"/>
      <c r="LZ52" s="125"/>
      <c r="MA52" s="125">
        <f>データ!BU7</f>
        <v>3785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ubVTM3Z621TCkK3dSXe+S13oyhYF9ALrGTCx96HdWTJjgFN9LxvLhHsWVYkdBpU/cbOIEtBwzB4EMRxenVkOag==" saltValue="D3r7DAgBeWTly1jUXom3X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93</v>
      </c>
      <c r="AZ5" s="59" t="s">
        <v>94</v>
      </c>
      <c r="BA5" s="59" t="s">
        <v>95</v>
      </c>
      <c r="BB5" s="59" t="s">
        <v>96</v>
      </c>
      <c r="BC5" s="59" t="s">
        <v>97</v>
      </c>
      <c r="BD5" s="59" t="s">
        <v>98</v>
      </c>
      <c r="BE5" s="59" t="s">
        <v>99</v>
      </c>
      <c r="BF5" s="59" t="s">
        <v>101</v>
      </c>
      <c r="BG5" s="59" t="s">
        <v>90</v>
      </c>
      <c r="BH5" s="59" t="s">
        <v>91</v>
      </c>
      <c r="BI5" s="59" t="s">
        <v>92</v>
      </c>
      <c r="BJ5" s="59" t="s">
        <v>93</v>
      </c>
      <c r="BK5" s="59" t="s">
        <v>94</v>
      </c>
      <c r="BL5" s="59" t="s">
        <v>95</v>
      </c>
      <c r="BM5" s="59" t="s">
        <v>96</v>
      </c>
      <c r="BN5" s="59" t="s">
        <v>97</v>
      </c>
      <c r="BO5" s="59" t="s">
        <v>98</v>
      </c>
      <c r="BP5" s="59" t="s">
        <v>99</v>
      </c>
      <c r="BQ5" s="59" t="s">
        <v>101</v>
      </c>
      <c r="BR5" s="59" t="s">
        <v>90</v>
      </c>
      <c r="BS5" s="59" t="s">
        <v>100</v>
      </c>
      <c r="BT5" s="59" t="s">
        <v>92</v>
      </c>
      <c r="BU5" s="59" t="s">
        <v>93</v>
      </c>
      <c r="BV5" s="59" t="s">
        <v>94</v>
      </c>
      <c r="BW5" s="59" t="s">
        <v>95</v>
      </c>
      <c r="BX5" s="59" t="s">
        <v>96</v>
      </c>
      <c r="BY5" s="59" t="s">
        <v>97</v>
      </c>
      <c r="BZ5" s="59" t="s">
        <v>98</v>
      </c>
      <c r="CA5" s="59" t="s">
        <v>99</v>
      </c>
      <c r="CB5" s="59" t="s">
        <v>89</v>
      </c>
      <c r="CC5" s="59" t="s">
        <v>90</v>
      </c>
      <c r="CD5" s="59" t="s">
        <v>100</v>
      </c>
      <c r="CE5" s="59" t="s">
        <v>92</v>
      </c>
      <c r="CF5" s="59" t="s">
        <v>93</v>
      </c>
      <c r="CG5" s="59" t="s">
        <v>94</v>
      </c>
      <c r="CH5" s="59" t="s">
        <v>95</v>
      </c>
      <c r="CI5" s="59" t="s">
        <v>96</v>
      </c>
      <c r="CJ5" s="59" t="s">
        <v>97</v>
      </c>
      <c r="CK5" s="59" t="s">
        <v>98</v>
      </c>
      <c r="CL5" s="59" t="s">
        <v>99</v>
      </c>
      <c r="CM5" s="150"/>
      <c r="CN5" s="150"/>
      <c r="CO5" s="59" t="s">
        <v>89</v>
      </c>
      <c r="CP5" s="59" t="s">
        <v>90</v>
      </c>
      <c r="CQ5" s="59" t="s">
        <v>100</v>
      </c>
      <c r="CR5" s="59" t="s">
        <v>102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103</v>
      </c>
      <c r="DM5" s="59" t="s">
        <v>100</v>
      </c>
      <c r="DN5" s="59" t="s">
        <v>92</v>
      </c>
      <c r="DO5" s="59" t="s">
        <v>93</v>
      </c>
      <c r="DP5" s="59" t="s">
        <v>94</v>
      </c>
      <c r="DQ5" s="59" t="s">
        <v>95</v>
      </c>
      <c r="DR5" s="59" t="s">
        <v>96</v>
      </c>
      <c r="DS5" s="59" t="s">
        <v>97</v>
      </c>
      <c r="DT5" s="59" t="s">
        <v>98</v>
      </c>
      <c r="DU5" s="59" t="s">
        <v>99</v>
      </c>
    </row>
    <row r="6" spans="1:125" s="66" customFormat="1" x14ac:dyDescent="0.15">
      <c r="A6" s="49" t="s">
        <v>104</v>
      </c>
      <c r="B6" s="60">
        <f>B8</f>
        <v>2018</v>
      </c>
      <c r="C6" s="60">
        <f t="shared" ref="C6:X6" si="1">C8</f>
        <v>262030</v>
      </c>
      <c r="D6" s="60">
        <f t="shared" si="1"/>
        <v>47</v>
      </c>
      <c r="E6" s="60">
        <f t="shared" si="1"/>
        <v>14</v>
      </c>
      <c r="F6" s="60">
        <f t="shared" si="1"/>
        <v>0</v>
      </c>
      <c r="G6" s="60">
        <f t="shared" si="1"/>
        <v>2</v>
      </c>
      <c r="H6" s="60" t="str">
        <f>SUBSTITUTE(H8,"　","")</f>
        <v>京都府綾部市</v>
      </c>
      <c r="I6" s="60" t="str">
        <f t="shared" si="1"/>
        <v>綾部市営綾部駅南駐車場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駅</v>
      </c>
      <c r="T6" s="62" t="str">
        <f t="shared" si="1"/>
        <v>無</v>
      </c>
      <c r="U6" s="63">
        <f t="shared" si="1"/>
        <v>3259</v>
      </c>
      <c r="V6" s="63">
        <f t="shared" si="1"/>
        <v>90</v>
      </c>
      <c r="W6" s="63">
        <f t="shared" si="1"/>
        <v>150</v>
      </c>
      <c r="X6" s="62" t="str">
        <f t="shared" si="1"/>
        <v>導入なし</v>
      </c>
      <c r="Y6" s="64">
        <f>IF(Y8="-",NA(),Y8)</f>
        <v>269</v>
      </c>
      <c r="Z6" s="64">
        <f t="shared" ref="Z6:AH6" si="2">IF(Z8="-",NA(),Z8)</f>
        <v>21.2</v>
      </c>
      <c r="AA6" s="64">
        <f t="shared" si="2"/>
        <v>91</v>
      </c>
      <c r="AB6" s="64">
        <f t="shared" si="2"/>
        <v>91</v>
      </c>
      <c r="AC6" s="64">
        <f t="shared" si="2"/>
        <v>164.6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66.400000000000006</v>
      </c>
      <c r="BG6" s="64">
        <f t="shared" ref="BG6:BO6" si="5">IF(BG8="-",NA(),BG8)</f>
        <v>75.900000000000006</v>
      </c>
      <c r="BH6" s="64">
        <f t="shared" si="5"/>
        <v>72.900000000000006</v>
      </c>
      <c r="BI6" s="64">
        <f t="shared" si="5"/>
        <v>-9.9</v>
      </c>
      <c r="BJ6" s="64">
        <f t="shared" si="5"/>
        <v>42.9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8602</v>
      </c>
      <c r="BR6" s="65">
        <f t="shared" ref="BR6:BZ6" si="6">IF(BR8="-",NA(),BR8)</f>
        <v>-50314</v>
      </c>
      <c r="BS6" s="65">
        <f t="shared" si="6"/>
        <v>-1257</v>
      </c>
      <c r="BT6" s="65">
        <f t="shared" si="6"/>
        <v>-1184</v>
      </c>
      <c r="BU6" s="65">
        <f t="shared" si="6"/>
        <v>3785</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0</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149</v>
      </c>
      <c r="DL6" s="64">
        <f t="shared" ref="DL6:DT6" si="9">IF(DL8="-",NA(),DL8)</f>
        <v>151</v>
      </c>
      <c r="DM6" s="64">
        <f t="shared" si="9"/>
        <v>145</v>
      </c>
      <c r="DN6" s="64">
        <f t="shared" si="9"/>
        <v>128</v>
      </c>
      <c r="DO6" s="64">
        <f t="shared" si="9"/>
        <v>127.8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262030</v>
      </c>
      <c r="D7" s="60">
        <f t="shared" si="10"/>
        <v>47</v>
      </c>
      <c r="E7" s="60">
        <f t="shared" si="10"/>
        <v>14</v>
      </c>
      <c r="F7" s="60">
        <f t="shared" si="10"/>
        <v>0</v>
      </c>
      <c r="G7" s="60">
        <f t="shared" si="10"/>
        <v>2</v>
      </c>
      <c r="H7" s="60" t="str">
        <f t="shared" si="10"/>
        <v>京都府　綾部市</v>
      </c>
      <c r="I7" s="60" t="str">
        <f t="shared" si="10"/>
        <v>綾部市営綾部駅南駐車場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駅</v>
      </c>
      <c r="T7" s="62" t="str">
        <f t="shared" si="10"/>
        <v>無</v>
      </c>
      <c r="U7" s="63">
        <f t="shared" si="10"/>
        <v>3259</v>
      </c>
      <c r="V7" s="63">
        <f t="shared" si="10"/>
        <v>90</v>
      </c>
      <c r="W7" s="63">
        <f t="shared" si="10"/>
        <v>150</v>
      </c>
      <c r="X7" s="62" t="str">
        <f t="shared" si="10"/>
        <v>導入なし</v>
      </c>
      <c r="Y7" s="64">
        <f>Y8</f>
        <v>269</v>
      </c>
      <c r="Z7" s="64">
        <f t="shared" ref="Z7:AH7" si="11">Z8</f>
        <v>21.2</v>
      </c>
      <c r="AA7" s="64">
        <f t="shared" si="11"/>
        <v>91</v>
      </c>
      <c r="AB7" s="64">
        <f t="shared" si="11"/>
        <v>91</v>
      </c>
      <c r="AC7" s="64">
        <f t="shared" si="11"/>
        <v>164.6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66.400000000000006</v>
      </c>
      <c r="BG7" s="64">
        <f t="shared" ref="BG7:BO7" si="14">BG8</f>
        <v>75.900000000000006</v>
      </c>
      <c r="BH7" s="64">
        <f t="shared" si="14"/>
        <v>72.900000000000006</v>
      </c>
      <c r="BI7" s="64">
        <f t="shared" si="14"/>
        <v>-9.9</v>
      </c>
      <c r="BJ7" s="64">
        <f t="shared" si="14"/>
        <v>42.9</v>
      </c>
      <c r="BK7" s="64">
        <f t="shared" si="14"/>
        <v>40.700000000000003</v>
      </c>
      <c r="BL7" s="64">
        <f t="shared" si="14"/>
        <v>38.200000000000003</v>
      </c>
      <c r="BM7" s="64">
        <f t="shared" si="14"/>
        <v>34.6</v>
      </c>
      <c r="BN7" s="64">
        <f t="shared" si="14"/>
        <v>37.6</v>
      </c>
      <c r="BO7" s="64">
        <f t="shared" si="14"/>
        <v>33.200000000000003</v>
      </c>
      <c r="BP7" s="61"/>
      <c r="BQ7" s="65">
        <f>BQ8</f>
        <v>8602</v>
      </c>
      <c r="BR7" s="65">
        <f t="shared" ref="BR7:BZ7" si="15">BR8</f>
        <v>-50314</v>
      </c>
      <c r="BS7" s="65">
        <f t="shared" si="15"/>
        <v>-1257</v>
      </c>
      <c r="BT7" s="65">
        <f t="shared" si="15"/>
        <v>-1184</v>
      </c>
      <c r="BU7" s="65">
        <f t="shared" si="15"/>
        <v>3785</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0</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149</v>
      </c>
      <c r="DL7" s="64">
        <f t="shared" ref="DL7:DT7" si="17">DL8</f>
        <v>151</v>
      </c>
      <c r="DM7" s="64">
        <f t="shared" si="17"/>
        <v>145</v>
      </c>
      <c r="DN7" s="64">
        <f t="shared" si="17"/>
        <v>128</v>
      </c>
      <c r="DO7" s="64">
        <f t="shared" si="17"/>
        <v>127.8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262030</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24</v>
      </c>
      <c r="S8" s="69" t="s">
        <v>118</v>
      </c>
      <c r="T8" s="69" t="s">
        <v>119</v>
      </c>
      <c r="U8" s="70">
        <v>3259</v>
      </c>
      <c r="V8" s="70">
        <v>90</v>
      </c>
      <c r="W8" s="70">
        <v>150</v>
      </c>
      <c r="X8" s="69" t="s">
        <v>120</v>
      </c>
      <c r="Y8" s="71">
        <v>269</v>
      </c>
      <c r="Z8" s="71">
        <v>21.2</v>
      </c>
      <c r="AA8" s="71">
        <v>91</v>
      </c>
      <c r="AB8" s="71">
        <v>91</v>
      </c>
      <c r="AC8" s="71">
        <v>164.6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66.400000000000006</v>
      </c>
      <c r="BG8" s="71">
        <v>75.900000000000006</v>
      </c>
      <c r="BH8" s="71">
        <v>72.900000000000006</v>
      </c>
      <c r="BI8" s="71">
        <v>-9.9</v>
      </c>
      <c r="BJ8" s="71">
        <v>42.9</v>
      </c>
      <c r="BK8" s="71">
        <v>40.700000000000003</v>
      </c>
      <c r="BL8" s="71">
        <v>38.200000000000003</v>
      </c>
      <c r="BM8" s="71">
        <v>34.6</v>
      </c>
      <c r="BN8" s="71">
        <v>37.6</v>
      </c>
      <c r="BO8" s="71">
        <v>33.200000000000003</v>
      </c>
      <c r="BP8" s="68">
        <v>26.3</v>
      </c>
      <c r="BQ8" s="72">
        <v>8602</v>
      </c>
      <c r="BR8" s="72">
        <v>-50314</v>
      </c>
      <c r="BS8" s="72">
        <v>-1257</v>
      </c>
      <c r="BT8" s="73">
        <v>-1184</v>
      </c>
      <c r="BU8" s="73">
        <v>3785</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0</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149</v>
      </c>
      <c r="DL8" s="71">
        <v>151</v>
      </c>
      <c r="DM8" s="71">
        <v>145</v>
      </c>
      <c r="DN8" s="71">
        <v>128</v>
      </c>
      <c r="DO8" s="71">
        <v>127.8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2020-02-05T04:20:04Z</dcterms:modified>
</cp:coreProperties>
</file>