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19(H31)\12公営企業決算統計\01 通知・決算・資料\その他照会（経営比較分析含む）\R2.1.16経営比較分析表\"/>
    </mc:Choice>
  </mc:AlternateContent>
  <xr:revisionPtr revIDLastSave="0" documentId="8_{A55DB847-137F-4114-AB6A-D019762D6D86}" xr6:coauthVersionLast="36" xr6:coauthVersionMax="36" xr10:uidLastSave="{00000000-0000-0000-0000-000000000000}"/>
  <workbookProtection workbookAlgorithmName="SHA-512" workbookHashValue="mEi3X4UeCH8L0ZAIdbE5dEGvWIdXqw77iRU9zxW+lqxKFIG+rUXxsCQ7Uw9dtQLkfNVT1e2pUbngfV4fjnFDBQ==" workbookSaltValue="7EDJMgUz7w3Cn9T+OpvhpQ==" workbookSpinCount="100000" lockStructure="1"/>
  <bookViews>
    <workbookView xWindow="0" yWindow="0" windowWidth="19200" windowHeight="70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IE76" i="4"/>
  <c r="GQ30" i="4"/>
  <c r="BZ30" i="4"/>
  <c r="LT76" i="4"/>
  <c r="GQ51" i="4"/>
  <c r="LH30" i="4"/>
  <c r="BZ51" i="4"/>
  <c r="BG30" i="4"/>
  <c r="AV76" i="4"/>
  <c r="KO51" i="4"/>
  <c r="FX51" i="4"/>
  <c r="KO30" i="4"/>
  <c r="HP76" i="4"/>
  <c r="LE76" i="4"/>
  <c r="BG51" i="4"/>
  <c r="FX30" i="4"/>
  <c r="JV30" i="4"/>
  <c r="HA76" i="4"/>
  <c r="AN51" i="4"/>
  <c r="FE30" i="4"/>
  <c r="JV51" i="4"/>
  <c r="KP76" i="4"/>
  <c r="AN30" i="4"/>
  <c r="FE51" i="4"/>
  <c r="AG76" i="4"/>
  <c r="KA76" i="4"/>
  <c r="EL51" i="4"/>
  <c r="JC30" i="4"/>
  <c r="R76" i="4"/>
  <c r="GL76" i="4"/>
  <c r="U51" i="4"/>
  <c r="EL30" i="4"/>
  <c r="U30" i="4"/>
  <c r="JC51" i="4"/>
</calcChain>
</file>

<file path=xl/sharedStrings.xml><?xml version="1.0" encoding="utf-8"?>
<sst xmlns="http://schemas.openxmlformats.org/spreadsheetml/2006/main" count="278" uniqueCount="127">
  <si>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</si>
  <si>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</si>
  <si>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</si>
  <si>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</si>
  <si>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</si>
  <si>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</si>
  <si>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</si>
  <si>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</si>
  <si>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</si>
  <si>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</si>
  <si>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</si>
  <si>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</si>
  <si>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</si>
  <si>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</si>
  <si>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</si>
  <si>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</si>
  <si>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</si>
  <si>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</si>
  <si>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</si>
  <si>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</si>
  <si>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</si>
  <si>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</si>
  <si>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</si>
  <si>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</si>
  <si>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</si>
  <si>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</si>
  <si>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</si>
  <si>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</si>
  <si>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</si>
  <si>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</si>
  <si>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</si>
  <si>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</si>
  <si>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</si>
  <si>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</si>
  <si>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</si>
  <si>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</si>
  <si>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</si>
  <si>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</si>
  <si>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</si>
  <si>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</si>
  <si>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</si>
  <si>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</si>
  <si>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</si>
  <si>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</si>
  <si>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</si>
  <si>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</si>
  <si>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</si>
  <si>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</si>
  <si>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</si>
  <si>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</si>
  <si>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</si>
  <si>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</si>
  <si>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</si>
  <si>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</si>
  <si>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</si>
  <si>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</si>
  <si>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</si>
  <si>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</si>
  <si>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</si>
  <si>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</si>
  <si>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</si>
  <si>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</si>
  <si>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</si>
  <si>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</si>
  <si>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</si>
  <si>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</si>
  <si>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</si>
  <si>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</si>
  <si>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</si>
  <si>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</si>
  <si>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</si>
  <si>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</si>
  <si>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</si>
  <si>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</si>
  <si>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</si>
  <si>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</si>
  <si>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</si>
  <si>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</si>
  <si>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</si>
  <si>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</si>
  <si>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</si>
  <si>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</si>
  <si>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</si>
  <si>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</si>
  <si>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</si>
  <si>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</si>
  <si>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</si>
  <si>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</si>
  <si>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</si>
  <si>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</si>
  <si>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</si>
  <si>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</si>
  <si>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</si>
  <si>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</si>
  <si>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</si>
  <si>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</si>
  <si>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</si>
  <si>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</si>
  <si>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</si>
  <si>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</si>
  <si>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</si>
  <si>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</si>
  <si>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</si>
  <si>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</si>
  <si>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</si>
  <si>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</si>
  <si>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五条立体駐車場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</si>
  <si>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</si>
  <si>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</si>
  <si>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</si>
  <si>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</si>
  <si>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</si>
  <si>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</si>
  <si>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</si>
  <si>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</si>
  <si>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</si>
  <si>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</si>
  <si>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</si>
  <si>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</si>
  <si>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</si>
  <si>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</si>
  <si>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</si>
  <si>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</si>
  <si>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当該施設は、Ｈ26年度から指定管理者制度（市からの委託料を支出しない方式）により、民間の経営ノウハウ等を取り入れながら管理運営を行っているところである。
　しかしながら、施設所有者である市が負担すべき施設の維持修繕に係る経費や企業債の償還金等を考慮し経営比較分析を行った場合、収益的収支比率では横ばいで推移しているものの、稼働率の減少等の要因によって、減少に転じており、また、売上高ＧＯＰ比率等の数値を他の類似施設の数値と比較しても低い水準となっている。
　今後は、引き続き指定管理者制度による民間ノウハウを取り入れた効率的な運営を行いながら、周辺商店街と連携しながら稼働率上昇による料金収入の増加を図っていく。</t>
    <phoneticPr fontId="5"/>
  </si>
  <si>
    <t>　当施設は単なる駐車場ではなく、東地区における中心市街地の道路交通の円滑化、商店街の振興等を図り、当該中心市街地の都市機能の向上に資することを目的に、駐車場とコミュニティ施設を併設した複合施設であるため、通勤や周辺回遊の利用以外にも、地域住民の多くが利用しているものの、駐車場利用については、H27年度以降、減少傾向にある。
　今後は、周辺商店街の振興と合わせ、密に連携を取りながら、当該施設の機能活用を一体的に図っていく。　　　　</t>
    <phoneticPr fontId="5"/>
  </si>
  <si>
    <r>
      <t>　稼働率については、ほぼ横ばいで推移しているものの、減少傾向にあり、他の類似施設と比較しても低い水準である。</t>
    </r>
    <r>
      <rPr>
        <sz val="11"/>
        <color rgb="FFFF0000"/>
        <rFont val="ＭＳ ゴシック"/>
        <family val="3"/>
        <charset val="128"/>
      </rPr>
      <t>併設するホール等の週末利用を考慮した場合、約200台程度の駐車スペースを要するものの平日の利用ではそこまで必要としていない。</t>
    </r>
    <r>
      <rPr>
        <sz val="11"/>
        <color theme="1"/>
        <rFont val="ＭＳ ゴシック"/>
        <family val="3"/>
        <charset val="128"/>
      </rPr>
      <t>さらには、Ｈ30年の7月豪雨によってまちなかの賑わいを創出するイベント等の多くが中止となり、当該施設が位置する周辺商店街の利用者が大幅に減少した影響が非常に大きかったと考えられる。
　今後においては、周辺商店街とも連携しながら、イベント開催などの自主事業に積極的に取り組み、稼働率上昇を図っていく。
　</t>
    </r>
    <rPh sb="54" eb="56">
      <t>ヘイセツ</t>
    </rPh>
    <rPh sb="63" eb="65">
      <t>シュウマツ</t>
    </rPh>
    <rPh sb="65" eb="67">
      <t>リヨウ</t>
    </rPh>
    <rPh sb="68" eb="70">
      <t>コウリョ</t>
    </rPh>
    <rPh sb="72" eb="74">
      <t>バアイ</t>
    </rPh>
    <rPh sb="75" eb="76">
      <t>ヤク</t>
    </rPh>
    <rPh sb="79" eb="80">
      <t>ダイ</t>
    </rPh>
    <rPh sb="80" eb="82">
      <t>テイド</t>
    </rPh>
    <rPh sb="83" eb="85">
      <t>チュウシャ</t>
    </rPh>
    <rPh sb="90" eb="91">
      <t>ヨウ</t>
    </rPh>
    <rPh sb="96" eb="98">
      <t>ヘイジツ</t>
    </rPh>
    <rPh sb="99" eb="101">
      <t>リヨウ</t>
    </rPh>
    <rPh sb="107" eb="109">
      <t>ヒツヨウ</t>
    </rPh>
    <rPh sb="124" eb="125">
      <t>ネン</t>
    </rPh>
    <rPh sb="127" eb="128">
      <t>ガツ</t>
    </rPh>
    <rPh sb="128" eb="130">
      <t>ゴウウ</t>
    </rPh>
    <rPh sb="139" eb="140">
      <t>ニギ</t>
    </rPh>
    <rPh sb="143" eb="145">
      <t>ソウシュツ</t>
    </rPh>
    <rPh sb="151" eb="152">
      <t>トウ</t>
    </rPh>
    <rPh sb="153" eb="154">
      <t>オオ</t>
    </rPh>
    <rPh sb="156" eb="158">
      <t>チュウシ</t>
    </rPh>
    <rPh sb="181" eb="183">
      <t>オオハバ</t>
    </rPh>
    <rPh sb="191" eb="193">
      <t>ヒジョウ</t>
    </rPh>
    <phoneticPr fontId="5"/>
  </si>
  <si>
    <r>
      <t>企業債の残高については、</t>
    </r>
    <r>
      <rPr>
        <sz val="11"/>
        <color rgb="FF0070C0"/>
        <rFont val="ＭＳ ゴシック"/>
        <family val="3"/>
        <charset val="128"/>
      </rPr>
      <t>台風被害によって新たな借り入れを行ったものの、毎年の元金償還額とほぼ同額であったことから微増に留まった。今回の台風による災害対応を除けば、これまでから、新たな企業債の発行を抑制し、残高を減少させる取り組みを進めて</t>
    </r>
    <r>
      <rPr>
        <sz val="11"/>
        <color rgb="FFFF0000"/>
        <rFont val="ＭＳ ゴシック"/>
        <family val="3"/>
        <charset val="128"/>
      </rPr>
      <t>きた</t>
    </r>
    <r>
      <rPr>
        <sz val="11"/>
        <color rgb="FF0070C0"/>
        <rFont val="ＭＳ ゴシック"/>
        <family val="3"/>
        <charset val="128"/>
      </rPr>
      <t>ことから、駐車場利用は減少傾向にあるものの、現在のところは、</t>
    </r>
    <r>
      <rPr>
        <sz val="11"/>
        <color theme="1"/>
        <rFont val="ＭＳ ゴシック"/>
        <family val="3"/>
        <charset val="128"/>
      </rPr>
      <t>企業債残高</t>
    </r>
    <r>
      <rPr>
        <sz val="11"/>
        <color rgb="FFFF0000"/>
        <rFont val="ＭＳ ゴシック"/>
        <family val="3"/>
        <charset val="128"/>
      </rPr>
      <t>対</t>
    </r>
    <r>
      <rPr>
        <sz val="11"/>
        <color theme="1"/>
        <rFont val="ＭＳ ゴシック"/>
        <family val="3"/>
        <charset val="128"/>
      </rPr>
      <t>料金収入比率</t>
    </r>
    <r>
      <rPr>
        <sz val="11"/>
        <color rgb="FFFF0000"/>
        <rFont val="ＭＳ ゴシック"/>
        <family val="3"/>
        <charset val="128"/>
      </rPr>
      <t>は</t>
    </r>
    <r>
      <rPr>
        <sz val="11"/>
        <color theme="1"/>
        <rFont val="ＭＳ ゴシック"/>
        <family val="3"/>
        <charset val="128"/>
      </rPr>
      <t>類似施設と比較して低い状況にある。
　</t>
    </r>
    <r>
      <rPr>
        <sz val="11"/>
        <color rgb="FF0070C0"/>
        <rFont val="ＭＳ ゴシック"/>
        <family val="3"/>
        <charset val="128"/>
      </rPr>
      <t>しかしながら、</t>
    </r>
    <r>
      <rPr>
        <sz val="11"/>
        <color theme="1"/>
        <rFont val="ＭＳ ゴシック"/>
        <family val="3"/>
        <charset val="128"/>
      </rPr>
      <t>建設後１５年以上経過しており、今後は、施設及び機器の大規模修繕や更新が予想され、</t>
    </r>
    <r>
      <rPr>
        <sz val="11"/>
        <color rgb="FF0070C0"/>
        <rFont val="ＭＳ ゴシック"/>
        <family val="3"/>
        <charset val="128"/>
      </rPr>
      <t>それによる新たな企業債の発行可能性も否定できない</t>
    </r>
    <r>
      <rPr>
        <sz val="11"/>
        <color theme="1"/>
        <rFont val="ＭＳ ゴシック"/>
        <family val="3"/>
        <charset val="128"/>
      </rPr>
      <t>ことから、稼働率上昇による料金収入の増加を図るとともに、計画的な設備の修繕や更新を図っていく。</t>
    </r>
    <rPh sb="35" eb="37">
      <t>マイトシ</t>
    </rPh>
    <rPh sb="38" eb="40">
      <t>ガンキン</t>
    </rPh>
    <rPh sb="40" eb="42">
      <t>ショウカン</t>
    </rPh>
    <rPh sb="42" eb="43">
      <t>ガク</t>
    </rPh>
    <rPh sb="46" eb="48">
      <t>ドウガク</t>
    </rPh>
    <rPh sb="56" eb="58">
      <t>ビゾウ</t>
    </rPh>
    <rPh sb="59" eb="60">
      <t>トド</t>
    </rPh>
    <rPh sb="64" eb="66">
      <t>コンカイ</t>
    </rPh>
    <rPh sb="67" eb="69">
      <t>タイフウ</t>
    </rPh>
    <rPh sb="72" eb="74">
      <t>サイガイ</t>
    </rPh>
    <rPh sb="74" eb="76">
      <t>タイオウ</t>
    </rPh>
    <rPh sb="77" eb="78">
      <t>ノゾ</t>
    </rPh>
    <rPh sb="88" eb="89">
      <t>アラ</t>
    </rPh>
    <rPh sb="91" eb="93">
      <t>キギョウ</t>
    </rPh>
    <rPh sb="93" eb="94">
      <t>サイ</t>
    </rPh>
    <rPh sb="95" eb="97">
      <t>ハッコウ</t>
    </rPh>
    <rPh sb="98" eb="100">
      <t>ヨクセイ</t>
    </rPh>
    <rPh sb="102" eb="104">
      <t>ザンダカ</t>
    </rPh>
    <rPh sb="105" eb="107">
      <t>ゲンショウ</t>
    </rPh>
    <rPh sb="110" eb="111">
      <t>ト</t>
    </rPh>
    <rPh sb="112" eb="113">
      <t>ク</t>
    </rPh>
    <rPh sb="115" eb="116">
      <t>スス</t>
    </rPh>
    <rPh sb="125" eb="128">
      <t>チュウシャジョウ</t>
    </rPh>
    <rPh sb="128" eb="130">
      <t>リヨウ</t>
    </rPh>
    <rPh sb="131" eb="133">
      <t>ゲンショウ</t>
    </rPh>
    <rPh sb="133" eb="135">
      <t>ケイコウ</t>
    </rPh>
    <rPh sb="142" eb="144">
      <t>ゲンザイ</t>
    </rPh>
    <rPh sb="155" eb="156">
      <t>タイ</t>
    </rPh>
    <rPh sb="234" eb="235">
      <t>アラ</t>
    </rPh>
    <rPh sb="237" eb="239">
      <t>キギョウ</t>
    </rPh>
    <rPh sb="239" eb="240">
      <t>サイ</t>
    </rPh>
    <rPh sb="241" eb="243">
      <t>ハッコウ</t>
    </rPh>
    <rPh sb="243" eb="246">
      <t>カノウセイ</t>
    </rPh>
    <rPh sb="247" eb="249">
      <t>ヒテイ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</si>
</sst>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86.3</c:v>
                </c:pt>
                <c:pt idx="1">
                  <c:v>90.5</c:v>
                </c:pt>
                <c:pt idx="2">
                  <c:v>87.1</c:v>
                </c:pt>
                <c:pt idx="3">
                  <c:v>79.2</c:v>
                </c:pt>
                <c:pt idx="4">
                  <c:v>82.7</c:v>
                </c:pt>
              </c:numCache>
            </c:numRef>
          </c:val>
          <c:extLst>
            <c:ext xmlns:c16="http://schemas.microsoft.com/office/drawing/2014/chart" uri="{C3380CC4-5D6E-409C-BE32-E72D297353CC}">
              <c16:uniqueId val="{00000000-9B42-404D-BB21-323928F25B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9B42-404D-BB21-323928F25B7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121.2</c:v>
                </c:pt>
                <c:pt idx="1">
                  <c:v>123.2</c:v>
                </c:pt>
                <c:pt idx="2">
                  <c:v>110</c:v>
                </c:pt>
                <c:pt idx="3">
                  <c:v>109.5</c:v>
                </c:pt>
                <c:pt idx="4">
                  <c:v>88.5</c:v>
                </c:pt>
              </c:numCache>
            </c:numRef>
          </c:val>
          <c:extLst>
            <c:ext xmlns:c16="http://schemas.microsoft.com/office/drawing/2014/chart" uri="{C3380CC4-5D6E-409C-BE32-E72D297353CC}">
              <c16:uniqueId val="{00000000-342A-456C-B5C7-C483D08FB9E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342A-456C-B5C7-C483D08FB9E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4D9-41FD-A560-1D25EEC5D4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4D9-41FD-A560-1D25EEC5D43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71E1-40C3-B1CE-EE35D31FCF2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1E1-40C3-B1CE-EE35D31FCF2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100</c:v>
                </c:pt>
                <c:pt idx="2">
                  <c:v>100</c:v>
                </c:pt>
                <c:pt idx="3">
                  <c:v>0</c:v>
                </c:pt>
                <c:pt idx="4">
                  <c:v>0</c:v>
                </c:pt>
              </c:numCache>
            </c:numRef>
          </c:val>
          <c:extLst>
            <c:ext xmlns:c16="http://schemas.microsoft.com/office/drawing/2014/chart" uri="{C3380CC4-5D6E-409C-BE32-E72D297353CC}">
              <c16:uniqueId val="{00000000-E875-46EE-BBCA-CFBDE3D9802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E875-46EE-BBCA-CFBDE3D9802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56</c:v>
                </c:pt>
                <c:pt idx="2">
                  <c:v>10</c:v>
                </c:pt>
                <c:pt idx="3">
                  <c:v>0</c:v>
                </c:pt>
                <c:pt idx="4">
                  <c:v>0</c:v>
                </c:pt>
              </c:numCache>
            </c:numRef>
          </c:val>
          <c:extLst>
            <c:ext xmlns:c16="http://schemas.microsoft.com/office/drawing/2014/chart" uri="{C3380CC4-5D6E-409C-BE32-E72D297353CC}">
              <c16:uniqueId val="{00000000-21CD-45E1-8475-56AD9F77E97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21CD-45E1-8475-56AD9F77E97C}"/>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50.5</c:v>
                </c:pt>
                <c:pt idx="1">
                  <c:v>54.3</c:v>
                </c:pt>
                <c:pt idx="2">
                  <c:v>52.9</c:v>
                </c:pt>
                <c:pt idx="3">
                  <c:v>48.6</c:v>
                </c:pt>
                <c:pt idx="4">
                  <c:v>48.1</c:v>
                </c:pt>
              </c:numCache>
            </c:numRef>
          </c:val>
          <c:extLst>
            <c:ext xmlns:c16="http://schemas.microsoft.com/office/drawing/2014/chart" uri="{C3380CC4-5D6E-409C-BE32-E72D297353CC}">
              <c16:uniqueId val="{00000000-FE5E-4076-BE4B-FA6C453BA3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FE5E-4076-BE4B-FA6C453BA3B4}"/>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7.5</c:v>
                </c:pt>
                <c:pt idx="1">
                  <c:v>-4.5999999999999996</c:v>
                </c:pt>
                <c:pt idx="2">
                  <c:v>2.1</c:v>
                </c:pt>
                <c:pt idx="3">
                  <c:v>-7.5</c:v>
                </c:pt>
                <c:pt idx="4">
                  <c:v>-2.8</c:v>
                </c:pt>
              </c:numCache>
            </c:numRef>
          </c:val>
          <c:extLst>
            <c:ext xmlns:c16="http://schemas.microsoft.com/office/drawing/2014/chart" uri="{C3380CC4-5D6E-409C-BE32-E72D297353CC}">
              <c16:uniqueId val="{00000000-CA4C-435D-9620-CA36E598DCC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CA4C-435D-9620-CA36E598DCC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-35</c:v>
                </c:pt>
                <c:pt idx="1">
                  <c:v>-980</c:v>
                </c:pt>
                <c:pt idx="2">
                  <c:v>372</c:v>
                </c:pt>
                <c:pt idx="3">
                  <c:v>-1512</c:v>
                </c:pt>
                <c:pt idx="4">
                  <c:v>-597</c:v>
                </c:pt>
              </c:numCache>
            </c:numRef>
          </c:val>
          <c:extLst>
            <c:ext xmlns:c16="http://schemas.microsoft.com/office/drawing/2014/chart" uri="{C3380CC4-5D6E-409C-BE32-E72D297353CC}">
              <c16:uniqueId val="{00000000-26AF-4C27-9DA5-6FD1CC7881C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26AF-4C27-9DA5-6FD1CC7881C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29"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京都府舞鶴市　五条立体駐車場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5293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86.3</v>
      </c>
      <c r="V31" s="110"/>
      <c r="W31" s="110"/>
      <c r="X31" s="110"/>
      <c r="Y31" s="110"/>
      <c r="Z31" s="110"/>
      <c r="AA31" s="110"/>
      <c r="AB31" s="110"/>
      <c r="AC31" s="110"/>
      <c r="AD31" s="110"/>
      <c r="AE31" s="110"/>
      <c r="AF31" s="110"/>
      <c r="AG31" s="110"/>
      <c r="AH31" s="110"/>
      <c r="AI31" s="110"/>
      <c r="AJ31" s="110"/>
      <c r="AK31" s="110"/>
      <c r="AL31" s="110"/>
      <c r="AM31" s="110"/>
      <c r="AN31" s="110">
        <f>データ!Z7</f>
        <v>90.5</v>
      </c>
      <c r="AO31" s="110"/>
      <c r="AP31" s="110"/>
      <c r="AQ31" s="110"/>
      <c r="AR31" s="110"/>
      <c r="AS31" s="110"/>
      <c r="AT31" s="110"/>
      <c r="AU31" s="110"/>
      <c r="AV31" s="110"/>
      <c r="AW31" s="110"/>
      <c r="AX31" s="110"/>
      <c r="AY31" s="110"/>
      <c r="AZ31" s="110"/>
      <c r="BA31" s="110"/>
      <c r="BB31" s="110"/>
      <c r="BC31" s="110"/>
      <c r="BD31" s="110"/>
      <c r="BE31" s="110"/>
      <c r="BF31" s="110"/>
      <c r="BG31" s="110">
        <f>データ!AA7</f>
        <v>87.1</v>
      </c>
      <c r="BH31" s="110"/>
      <c r="BI31" s="110"/>
      <c r="BJ31" s="110"/>
      <c r="BK31" s="110"/>
      <c r="BL31" s="110"/>
      <c r="BM31" s="110"/>
      <c r="BN31" s="110"/>
      <c r="BO31" s="110"/>
      <c r="BP31" s="110"/>
      <c r="BQ31" s="110"/>
      <c r="BR31" s="110"/>
      <c r="BS31" s="110"/>
      <c r="BT31" s="110"/>
      <c r="BU31" s="110"/>
      <c r="BV31" s="110"/>
      <c r="BW31" s="110"/>
      <c r="BX31" s="110"/>
      <c r="BY31" s="110"/>
      <c r="BZ31" s="110">
        <f>データ!AB7</f>
        <v>79.2</v>
      </c>
      <c r="CA31" s="110"/>
      <c r="CB31" s="110"/>
      <c r="CC31" s="110"/>
      <c r="CD31" s="110"/>
      <c r="CE31" s="110"/>
      <c r="CF31" s="110"/>
      <c r="CG31" s="110"/>
      <c r="CH31" s="110"/>
      <c r="CI31" s="110"/>
      <c r="CJ31" s="110"/>
      <c r="CK31" s="110"/>
      <c r="CL31" s="110"/>
      <c r="CM31" s="110"/>
      <c r="CN31" s="110"/>
      <c r="CO31" s="110"/>
      <c r="CP31" s="110"/>
      <c r="CQ31" s="110"/>
      <c r="CR31" s="110"/>
      <c r="CS31" s="110">
        <f>データ!AC7</f>
        <v>82.7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100</v>
      </c>
      <c r="FF31" s="110"/>
      <c r="FG31" s="110"/>
      <c r="FH31" s="110"/>
      <c r="FI31" s="110"/>
      <c r="FJ31" s="110"/>
      <c r="FK31" s="110"/>
      <c r="FL31" s="110"/>
      <c r="FM31" s="110"/>
      <c r="FN31" s="110"/>
      <c r="FO31" s="110"/>
      <c r="FP31" s="110"/>
      <c r="FQ31" s="110"/>
      <c r="FR31" s="110"/>
      <c r="FS31" s="110"/>
      <c r="FT31" s="110"/>
      <c r="FU31" s="110"/>
      <c r="FV31" s="110"/>
      <c r="FW31" s="110"/>
      <c r="FX31" s="110">
        <f>データ!AL7</f>
        <v>100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50.5</v>
      </c>
      <c r="JD31" s="81"/>
      <c r="JE31" s="81"/>
      <c r="JF31" s="81"/>
      <c r="JG31" s="81"/>
      <c r="JH31" s="81"/>
      <c r="JI31" s="81"/>
      <c r="JJ31" s="81"/>
      <c r="JK31" s="81"/>
      <c r="JL31" s="81"/>
      <c r="JM31" s="81"/>
      <c r="JN31" s="81"/>
      <c r="JO31" s="81"/>
      <c r="JP31" s="81"/>
      <c r="JQ31" s="81"/>
      <c r="JR31" s="81"/>
      <c r="JS31" s="81"/>
      <c r="JT31" s="81"/>
      <c r="JU31" s="82"/>
      <c r="JV31" s="80">
        <f>データ!DL7</f>
        <v>54.3</v>
      </c>
      <c r="JW31" s="81"/>
      <c r="JX31" s="81"/>
      <c r="JY31" s="81"/>
      <c r="JZ31" s="81"/>
      <c r="KA31" s="81"/>
      <c r="KB31" s="81"/>
      <c r="KC31" s="81"/>
      <c r="KD31" s="81"/>
      <c r="KE31" s="81"/>
      <c r="KF31" s="81"/>
      <c r="KG31" s="81"/>
      <c r="KH31" s="81"/>
      <c r="KI31" s="81"/>
      <c r="KJ31" s="81"/>
      <c r="KK31" s="81"/>
      <c r="KL31" s="81"/>
      <c r="KM31" s="81"/>
      <c r="KN31" s="82"/>
      <c r="KO31" s="80">
        <f>データ!DM7</f>
        <v>52.9</v>
      </c>
      <c r="KP31" s="81"/>
      <c r="KQ31" s="81"/>
      <c r="KR31" s="81"/>
      <c r="KS31" s="81"/>
      <c r="KT31" s="81"/>
      <c r="KU31" s="81"/>
      <c r="KV31" s="81"/>
      <c r="KW31" s="81"/>
      <c r="KX31" s="81"/>
      <c r="KY31" s="81"/>
      <c r="KZ31" s="81"/>
      <c r="LA31" s="81"/>
      <c r="LB31" s="81"/>
      <c r="LC31" s="81"/>
      <c r="LD31" s="81"/>
      <c r="LE31" s="81"/>
      <c r="LF31" s="81"/>
      <c r="LG31" s="82"/>
      <c r="LH31" s="80">
        <f>データ!DN7</f>
        <v>48.6</v>
      </c>
      <c r="LI31" s="81"/>
      <c r="LJ31" s="81"/>
      <c r="LK31" s="81"/>
      <c r="LL31" s="81"/>
      <c r="LM31" s="81"/>
      <c r="LN31" s="81"/>
      <c r="LO31" s="81"/>
      <c r="LP31" s="81"/>
      <c r="LQ31" s="81"/>
      <c r="LR31" s="81"/>
      <c r="LS31" s="81"/>
      <c r="LT31" s="81"/>
      <c r="LU31" s="81"/>
      <c r="LV31" s="81"/>
      <c r="LW31" s="81"/>
      <c r="LX31" s="81"/>
      <c r="LY31" s="81"/>
      <c r="LZ31" s="82"/>
      <c r="MA31" s="80">
        <f>データ!DO7</f>
        <v>48.1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125</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56</v>
      </c>
      <c r="AO52" s="106"/>
      <c r="AP52" s="106"/>
      <c r="AQ52" s="106"/>
      <c r="AR52" s="106"/>
      <c r="AS52" s="106"/>
      <c r="AT52" s="106"/>
      <c r="AU52" s="106"/>
      <c r="AV52" s="106"/>
      <c r="AW52" s="106"/>
      <c r="AX52" s="106"/>
      <c r="AY52" s="106"/>
      <c r="AZ52" s="106"/>
      <c r="BA52" s="106"/>
      <c r="BB52" s="106"/>
      <c r="BC52" s="106"/>
      <c r="BD52" s="106"/>
      <c r="BE52" s="106"/>
      <c r="BF52" s="106"/>
      <c r="BG52" s="106">
        <f>データ!AW7</f>
        <v>10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7.5</v>
      </c>
      <c r="EM52" s="110"/>
      <c r="EN52" s="110"/>
      <c r="EO52" s="110"/>
      <c r="EP52" s="110"/>
      <c r="EQ52" s="110"/>
      <c r="ER52" s="110"/>
      <c r="ES52" s="110"/>
      <c r="ET52" s="110"/>
      <c r="EU52" s="110"/>
      <c r="EV52" s="110"/>
      <c r="EW52" s="110"/>
      <c r="EX52" s="110"/>
      <c r="EY52" s="110"/>
      <c r="EZ52" s="110"/>
      <c r="FA52" s="110"/>
      <c r="FB52" s="110"/>
      <c r="FC52" s="110"/>
      <c r="FD52" s="110"/>
      <c r="FE52" s="110">
        <f>データ!BG7</f>
        <v>-4.5999999999999996</v>
      </c>
      <c r="FF52" s="110"/>
      <c r="FG52" s="110"/>
      <c r="FH52" s="110"/>
      <c r="FI52" s="110"/>
      <c r="FJ52" s="110"/>
      <c r="FK52" s="110"/>
      <c r="FL52" s="110"/>
      <c r="FM52" s="110"/>
      <c r="FN52" s="110"/>
      <c r="FO52" s="110"/>
      <c r="FP52" s="110"/>
      <c r="FQ52" s="110"/>
      <c r="FR52" s="110"/>
      <c r="FS52" s="110"/>
      <c r="FT52" s="110"/>
      <c r="FU52" s="110"/>
      <c r="FV52" s="110"/>
      <c r="FW52" s="110"/>
      <c r="FX52" s="110">
        <f>データ!BH7</f>
        <v>2.1</v>
      </c>
      <c r="FY52" s="110"/>
      <c r="FZ52" s="110"/>
      <c r="GA52" s="110"/>
      <c r="GB52" s="110"/>
      <c r="GC52" s="110"/>
      <c r="GD52" s="110"/>
      <c r="GE52" s="110"/>
      <c r="GF52" s="110"/>
      <c r="GG52" s="110"/>
      <c r="GH52" s="110"/>
      <c r="GI52" s="110"/>
      <c r="GJ52" s="110"/>
      <c r="GK52" s="110"/>
      <c r="GL52" s="110"/>
      <c r="GM52" s="110"/>
      <c r="GN52" s="110"/>
      <c r="GO52" s="110"/>
      <c r="GP52" s="110"/>
      <c r="GQ52" s="110">
        <f>データ!BI7</f>
        <v>-7.5</v>
      </c>
      <c r="GR52" s="110"/>
      <c r="GS52" s="110"/>
      <c r="GT52" s="110"/>
      <c r="GU52" s="110"/>
      <c r="GV52" s="110"/>
      <c r="GW52" s="110"/>
      <c r="GX52" s="110"/>
      <c r="GY52" s="110"/>
      <c r="GZ52" s="110"/>
      <c r="HA52" s="110"/>
      <c r="HB52" s="110"/>
      <c r="HC52" s="110"/>
      <c r="HD52" s="110"/>
      <c r="HE52" s="110"/>
      <c r="HF52" s="110"/>
      <c r="HG52" s="110"/>
      <c r="HH52" s="110"/>
      <c r="HI52" s="110"/>
      <c r="HJ52" s="110">
        <f>データ!BJ7</f>
        <v>-2.8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-35</v>
      </c>
      <c r="JD52" s="106"/>
      <c r="JE52" s="106"/>
      <c r="JF52" s="106"/>
      <c r="JG52" s="106"/>
      <c r="JH52" s="106"/>
      <c r="JI52" s="106"/>
      <c r="JJ52" s="106"/>
      <c r="JK52" s="106"/>
      <c r="JL52" s="106"/>
      <c r="JM52" s="106"/>
      <c r="JN52" s="106"/>
      <c r="JO52" s="106"/>
      <c r="JP52" s="106"/>
      <c r="JQ52" s="106"/>
      <c r="JR52" s="106"/>
      <c r="JS52" s="106"/>
      <c r="JT52" s="106"/>
      <c r="JU52" s="106"/>
      <c r="JV52" s="106">
        <f>データ!BR7</f>
        <v>-980</v>
      </c>
      <c r="JW52" s="106"/>
      <c r="JX52" s="106"/>
      <c r="JY52" s="106"/>
      <c r="JZ52" s="106"/>
      <c r="KA52" s="106"/>
      <c r="KB52" s="106"/>
      <c r="KC52" s="106"/>
      <c r="KD52" s="106"/>
      <c r="KE52" s="106"/>
      <c r="KF52" s="106"/>
      <c r="KG52" s="106"/>
      <c r="KH52" s="106"/>
      <c r="KI52" s="106"/>
      <c r="KJ52" s="106"/>
      <c r="KK52" s="106"/>
      <c r="KL52" s="106"/>
      <c r="KM52" s="106"/>
      <c r="KN52" s="106"/>
      <c r="KO52" s="106">
        <f>データ!BS7</f>
        <v>372</v>
      </c>
      <c r="KP52" s="106"/>
      <c r="KQ52" s="106"/>
      <c r="KR52" s="106"/>
      <c r="KS52" s="106"/>
      <c r="KT52" s="106"/>
      <c r="KU52" s="106"/>
      <c r="KV52" s="106"/>
      <c r="KW52" s="106"/>
      <c r="KX52" s="106"/>
      <c r="KY52" s="106"/>
      <c r="KZ52" s="106"/>
      <c r="LA52" s="106"/>
      <c r="LB52" s="106"/>
      <c r="LC52" s="106"/>
      <c r="LD52" s="106"/>
      <c r="LE52" s="106"/>
      <c r="LF52" s="106"/>
      <c r="LG52" s="106"/>
      <c r="LH52" s="106">
        <f>データ!BT7</f>
        <v>-1512</v>
      </c>
      <c r="LI52" s="106"/>
      <c r="LJ52" s="106"/>
      <c r="LK52" s="106"/>
      <c r="LL52" s="106"/>
      <c r="LM52" s="106"/>
      <c r="LN52" s="106"/>
      <c r="LO52" s="106"/>
      <c r="LP52" s="106"/>
      <c r="LQ52" s="106"/>
      <c r="LR52" s="106"/>
      <c r="LS52" s="106"/>
      <c r="LT52" s="106"/>
      <c r="LU52" s="106"/>
      <c r="LV52" s="106"/>
      <c r="LW52" s="106"/>
      <c r="LX52" s="106"/>
      <c r="LY52" s="106"/>
      <c r="LZ52" s="106"/>
      <c r="MA52" s="106">
        <f>データ!BU7</f>
        <v>-597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89761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121.2</v>
      </c>
      <c r="KB77" s="81"/>
      <c r="KC77" s="81"/>
      <c r="KD77" s="81"/>
      <c r="KE77" s="81"/>
      <c r="KF77" s="81"/>
      <c r="KG77" s="81"/>
      <c r="KH77" s="81"/>
      <c r="KI77" s="81"/>
      <c r="KJ77" s="81"/>
      <c r="KK77" s="81"/>
      <c r="KL77" s="81"/>
      <c r="KM77" s="81"/>
      <c r="KN77" s="81"/>
      <c r="KO77" s="82"/>
      <c r="KP77" s="80">
        <f>データ!DA7</f>
        <v>123.2</v>
      </c>
      <c r="KQ77" s="81"/>
      <c r="KR77" s="81"/>
      <c r="KS77" s="81"/>
      <c r="KT77" s="81"/>
      <c r="KU77" s="81"/>
      <c r="KV77" s="81"/>
      <c r="KW77" s="81"/>
      <c r="KX77" s="81"/>
      <c r="KY77" s="81"/>
      <c r="KZ77" s="81"/>
      <c r="LA77" s="81"/>
      <c r="LB77" s="81"/>
      <c r="LC77" s="81"/>
      <c r="LD77" s="82"/>
      <c r="LE77" s="80">
        <f>データ!DB7</f>
        <v>110</v>
      </c>
      <c r="LF77" s="81"/>
      <c r="LG77" s="81"/>
      <c r="LH77" s="81"/>
      <c r="LI77" s="81"/>
      <c r="LJ77" s="81"/>
      <c r="LK77" s="81"/>
      <c r="LL77" s="81"/>
      <c r="LM77" s="81"/>
      <c r="LN77" s="81"/>
      <c r="LO77" s="81"/>
      <c r="LP77" s="81"/>
      <c r="LQ77" s="81"/>
      <c r="LR77" s="81"/>
      <c r="LS77" s="82"/>
      <c r="LT77" s="80">
        <f>データ!DC7</f>
        <v>109.5</v>
      </c>
      <c r="LU77" s="81"/>
      <c r="LV77" s="81"/>
      <c r="LW77" s="81"/>
      <c r="LX77" s="81"/>
      <c r="LY77" s="81"/>
      <c r="LZ77" s="81"/>
      <c r="MA77" s="81"/>
      <c r="MB77" s="81"/>
      <c r="MC77" s="81"/>
      <c r="MD77" s="81"/>
      <c r="ME77" s="81"/>
      <c r="MF77" s="81"/>
      <c r="MG77" s="81"/>
      <c r="MH77" s="82"/>
      <c r="MI77" s="80">
        <f>データ!DD7</f>
        <v>88.5</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UZlsrj9We2v1mY6L5jfoX3hp9kazze5nSsdVidyFyfH9p5Ygi9ttbUWaAcdsxIn51zvwuEwvuePryZzVj1cqA==" saltValue="nqLjCXfnE6TaYhb411n8d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5"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2018</v>
      </c>
      <c r="C6" s="60">
        <f t="shared" ref="C6:X6" si="1">C8</f>
        <v>262021</v>
      </c>
      <c r="D6" s="60">
        <f t="shared" si="1"/>
        <v>47</v>
      </c>
      <c r="E6" s="60">
        <f t="shared" si="1"/>
        <v>14</v>
      </c>
      <c r="F6" s="60">
        <f t="shared" si="1"/>
        <v>0</v>
      </c>
      <c r="G6" s="60">
        <f t="shared" si="1"/>
        <v>6</v>
      </c>
      <c r="H6" s="60" t="str">
        <f>SUBSTITUTE(H8,"　","")</f>
        <v>京都府舞鶴市</v>
      </c>
      <c r="I6" s="60" t="str">
        <f t="shared" si="1"/>
        <v>五条立体駐車場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15</v>
      </c>
      <c r="S6" s="62" t="str">
        <f t="shared" si="1"/>
        <v>商業施設</v>
      </c>
      <c r="T6" s="62" t="str">
        <f t="shared" si="1"/>
        <v>無</v>
      </c>
      <c r="U6" s="63">
        <f t="shared" si="1"/>
        <v>5293</v>
      </c>
      <c r="V6" s="63">
        <f t="shared" si="1"/>
        <v>210</v>
      </c>
      <c r="W6" s="63">
        <f t="shared" si="1"/>
        <v>200</v>
      </c>
      <c r="X6" s="62" t="str">
        <f t="shared" si="1"/>
        <v>利用料金制</v>
      </c>
      <c r="Y6" s="64">
        <f>IF(Y8="-",NA(),Y8)</f>
        <v>86.3</v>
      </c>
      <c r="Z6" s="64">
        <f t="shared" ref="Z6:AH6" si="2">IF(Z8="-",NA(),Z8)</f>
        <v>90.5</v>
      </c>
      <c r="AA6" s="64">
        <f t="shared" si="2"/>
        <v>87.1</v>
      </c>
      <c r="AB6" s="64">
        <f t="shared" si="2"/>
        <v>79.2</v>
      </c>
      <c r="AC6" s="64">
        <f t="shared" si="2"/>
        <v>82.7</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100</v>
      </c>
      <c r="AL6" s="64">
        <f t="shared" si="3"/>
        <v>100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56</v>
      </c>
      <c r="AW6" s="65">
        <f t="shared" si="4"/>
        <v>10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7.5</v>
      </c>
      <c r="BG6" s="64">
        <f t="shared" ref="BG6:BO6" si="5">IF(BG8="-",NA(),BG8)</f>
        <v>-4.5999999999999996</v>
      </c>
      <c r="BH6" s="64">
        <f t="shared" si="5"/>
        <v>2.1</v>
      </c>
      <c r="BI6" s="64">
        <f t="shared" si="5"/>
        <v>-7.5</v>
      </c>
      <c r="BJ6" s="64">
        <f t="shared" si="5"/>
        <v>-2.8</v>
      </c>
      <c r="BK6" s="64">
        <f t="shared" si="5"/>
        <v>33.6</v>
      </c>
      <c r="BL6" s="64">
        <f t="shared" si="5"/>
        <v>33.200000000000003</v>
      </c>
      <c r="BM6" s="64">
        <f t="shared" si="5"/>
        <v>29.6</v>
      </c>
      <c r="BN6" s="64">
        <f t="shared" si="5"/>
        <v>29.2</v>
      </c>
      <c r="BO6" s="64">
        <f t="shared" si="5"/>
        <v>30.4</v>
      </c>
      <c r="BP6" s="61" t="str">
        <f>IF(BP8="-","",IF(BP8="-","【-】","【"&amp;SUBSTITUTE(TEXT(BP8,"#,##0.0"),"-","△")&amp;"】"))</f>
        <v>【26.3】</v>
      </c>
      <c r="BQ6" s="65">
        <f>IF(BQ8="-",NA(),BQ8)</f>
        <v>-35</v>
      </c>
      <c r="BR6" s="65">
        <f t="shared" ref="BR6:BZ6" si="6">IF(BR8="-",NA(),BR8)</f>
        <v>-980</v>
      </c>
      <c r="BS6" s="65">
        <f t="shared" si="6"/>
        <v>372</v>
      </c>
      <c r="BT6" s="65">
        <f t="shared" si="6"/>
        <v>-1512</v>
      </c>
      <c r="BU6" s="65">
        <f t="shared" si="6"/>
        <v>-597</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102</v>
      </c>
      <c r="CM6" s="63">
        <f t="shared" ref="CM6:CN6" si="7">CM8</f>
        <v>89761</v>
      </c>
      <c r="CN6" s="63">
        <f t="shared" si="7"/>
        <v>40000</v>
      </c>
      <c r="CO6" s="64"/>
      <c r="CP6" s="64"/>
      <c r="CQ6" s="64"/>
      <c r="CR6" s="64"/>
      <c r="CS6" s="64"/>
      <c r="CT6" s="64"/>
      <c r="CU6" s="64"/>
      <c r="CV6" s="64"/>
      <c r="CW6" s="64"/>
      <c r="CX6" s="64"/>
      <c r="CY6" s="61" t="s">
        <v>102</v>
      </c>
      <c r="CZ6" s="64">
        <f>IF(CZ8="-",NA(),CZ8)</f>
        <v>121.2</v>
      </c>
      <c r="DA6" s="64">
        <f t="shared" ref="DA6:DI6" si="8">IF(DA8="-",NA(),DA8)</f>
        <v>123.2</v>
      </c>
      <c r="DB6" s="64">
        <f t="shared" si="8"/>
        <v>110</v>
      </c>
      <c r="DC6" s="64">
        <f t="shared" si="8"/>
        <v>109.5</v>
      </c>
      <c r="DD6" s="64">
        <f t="shared" si="8"/>
        <v>88.5</v>
      </c>
      <c r="DE6" s="64">
        <f t="shared" si="8"/>
        <v>254</v>
      </c>
      <c r="DF6" s="64">
        <f t="shared" si="8"/>
        <v>280</v>
      </c>
      <c r="DG6" s="64">
        <f t="shared" si="8"/>
        <v>239.6</v>
      </c>
      <c r="DH6" s="64">
        <f t="shared" si="8"/>
        <v>224.1</v>
      </c>
      <c r="DI6" s="64">
        <f t="shared" si="8"/>
        <v>155.19999999999999</v>
      </c>
      <c r="DJ6" s="61" t="str">
        <f>IF(DJ8="-","",IF(DJ8="-","【-】","【"&amp;SUBSTITUTE(TEXT(DJ8,"#,##0.0"),"-","△")&amp;"】"))</f>
        <v>【103.6】</v>
      </c>
      <c r="DK6" s="64">
        <f>IF(DK8="-",NA(),DK8)</f>
        <v>50.5</v>
      </c>
      <c r="DL6" s="64">
        <f t="shared" ref="DL6:DT6" si="9">IF(DL8="-",NA(),DL8)</f>
        <v>54.3</v>
      </c>
      <c r="DM6" s="64">
        <f t="shared" si="9"/>
        <v>52.9</v>
      </c>
      <c r="DN6" s="64">
        <f t="shared" si="9"/>
        <v>48.6</v>
      </c>
      <c r="DO6" s="64">
        <f t="shared" si="9"/>
        <v>48.1</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103</v>
      </c>
      <c r="B7" s="60">
        <f t="shared" ref="B7:X7" si="10">B8</f>
        <v>2018</v>
      </c>
      <c r="C7" s="60">
        <f t="shared" si="10"/>
        <v>262021</v>
      </c>
      <c r="D7" s="60">
        <f t="shared" si="10"/>
        <v>47</v>
      </c>
      <c r="E7" s="60">
        <f t="shared" si="10"/>
        <v>14</v>
      </c>
      <c r="F7" s="60">
        <f t="shared" si="10"/>
        <v>0</v>
      </c>
      <c r="G7" s="60">
        <f t="shared" si="10"/>
        <v>6</v>
      </c>
      <c r="H7" s="60" t="str">
        <f t="shared" si="10"/>
        <v>京都府　舞鶴市</v>
      </c>
      <c r="I7" s="60" t="str">
        <f t="shared" si="10"/>
        <v>五条立体駐車場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15</v>
      </c>
      <c r="S7" s="62" t="str">
        <f t="shared" si="10"/>
        <v>商業施設</v>
      </c>
      <c r="T7" s="62" t="str">
        <f t="shared" si="10"/>
        <v>無</v>
      </c>
      <c r="U7" s="63">
        <f t="shared" si="10"/>
        <v>5293</v>
      </c>
      <c r="V7" s="63">
        <f t="shared" si="10"/>
        <v>210</v>
      </c>
      <c r="W7" s="63">
        <f t="shared" si="10"/>
        <v>200</v>
      </c>
      <c r="X7" s="62" t="str">
        <f t="shared" si="10"/>
        <v>利用料金制</v>
      </c>
      <c r="Y7" s="64">
        <f>Y8</f>
        <v>86.3</v>
      </c>
      <c r="Z7" s="64">
        <f t="shared" ref="Z7:AH7" si="11">Z8</f>
        <v>90.5</v>
      </c>
      <c r="AA7" s="64">
        <f t="shared" si="11"/>
        <v>87.1</v>
      </c>
      <c r="AB7" s="64">
        <f t="shared" si="11"/>
        <v>79.2</v>
      </c>
      <c r="AC7" s="64">
        <f t="shared" si="11"/>
        <v>82.7</v>
      </c>
      <c r="AD7" s="64">
        <f t="shared" si="11"/>
        <v>172.3</v>
      </c>
      <c r="AE7" s="64">
        <f t="shared" si="11"/>
        <v>218.5</v>
      </c>
      <c r="AF7" s="64">
        <f t="shared" si="11"/>
        <v>151.19999999999999</v>
      </c>
      <c r="AG7" s="64">
        <f t="shared" si="11"/>
        <v>212.4</v>
      </c>
      <c r="AH7" s="64">
        <f t="shared" si="11"/>
        <v>241.8</v>
      </c>
      <c r="AI7" s="61"/>
      <c r="AJ7" s="64">
        <f>AJ8</f>
        <v>0</v>
      </c>
      <c r="AK7" s="64">
        <f t="shared" ref="AK7:AS7" si="12">AK8</f>
        <v>100</v>
      </c>
      <c r="AL7" s="64">
        <f t="shared" si="12"/>
        <v>100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56</v>
      </c>
      <c r="AW7" s="65">
        <f t="shared" si="13"/>
        <v>10</v>
      </c>
      <c r="AX7" s="65">
        <f t="shared" si="13"/>
        <v>0</v>
      </c>
      <c r="AY7" s="65">
        <f t="shared" si="13"/>
        <v>0</v>
      </c>
      <c r="AZ7" s="65">
        <f t="shared" si="13"/>
        <v>48</v>
      </c>
      <c r="BA7" s="65">
        <f t="shared" si="13"/>
        <v>46</v>
      </c>
      <c r="BB7" s="65">
        <f t="shared" si="13"/>
        <v>39</v>
      </c>
      <c r="BC7" s="65">
        <f t="shared" si="13"/>
        <v>25</v>
      </c>
      <c r="BD7" s="65">
        <f t="shared" si="13"/>
        <v>24</v>
      </c>
      <c r="BE7" s="63"/>
      <c r="BF7" s="64">
        <f>BF8</f>
        <v>7.5</v>
      </c>
      <c r="BG7" s="64">
        <f t="shared" ref="BG7:BO7" si="14">BG8</f>
        <v>-4.5999999999999996</v>
      </c>
      <c r="BH7" s="64">
        <f t="shared" si="14"/>
        <v>2.1</v>
      </c>
      <c r="BI7" s="64">
        <f t="shared" si="14"/>
        <v>-7.5</v>
      </c>
      <c r="BJ7" s="64">
        <f t="shared" si="14"/>
        <v>-2.8</v>
      </c>
      <c r="BK7" s="64">
        <f t="shared" si="14"/>
        <v>33.6</v>
      </c>
      <c r="BL7" s="64">
        <f t="shared" si="14"/>
        <v>33.200000000000003</v>
      </c>
      <c r="BM7" s="64">
        <f t="shared" si="14"/>
        <v>29.6</v>
      </c>
      <c r="BN7" s="64">
        <f t="shared" si="14"/>
        <v>29.2</v>
      </c>
      <c r="BO7" s="64">
        <f t="shared" si="14"/>
        <v>30.4</v>
      </c>
      <c r="BP7" s="61"/>
      <c r="BQ7" s="65">
        <f>BQ8</f>
        <v>-35</v>
      </c>
      <c r="BR7" s="65">
        <f t="shared" ref="BR7:BZ7" si="15">BR8</f>
        <v>-980</v>
      </c>
      <c r="BS7" s="65">
        <f t="shared" si="15"/>
        <v>372</v>
      </c>
      <c r="BT7" s="65">
        <f t="shared" si="15"/>
        <v>-1512</v>
      </c>
      <c r="BU7" s="65">
        <f t="shared" si="15"/>
        <v>-597</v>
      </c>
      <c r="BV7" s="65">
        <f t="shared" si="15"/>
        <v>44860</v>
      </c>
      <c r="BW7" s="65">
        <f t="shared" si="15"/>
        <v>37496</v>
      </c>
      <c r="BX7" s="65">
        <f t="shared" si="15"/>
        <v>31888</v>
      </c>
      <c r="BY7" s="65">
        <f t="shared" si="15"/>
        <v>13314</v>
      </c>
      <c r="BZ7" s="65">
        <f t="shared" si="15"/>
        <v>23300</v>
      </c>
      <c r="CA7" s="63"/>
      <c r="CB7" s="64" t="s">
        <v>104</v>
      </c>
      <c r="CC7" s="64" t="s">
        <v>104</v>
      </c>
      <c r="CD7" s="64" t="s">
        <v>104</v>
      </c>
      <c r="CE7" s="64" t="s">
        <v>104</v>
      </c>
      <c r="CF7" s="64" t="s">
        <v>104</v>
      </c>
      <c r="CG7" s="64" t="s">
        <v>104</v>
      </c>
      <c r="CH7" s="64" t="s">
        <v>104</v>
      </c>
      <c r="CI7" s="64" t="s">
        <v>104</v>
      </c>
      <c r="CJ7" s="64" t="s">
        <v>104</v>
      </c>
      <c r="CK7" s="64" t="s">
        <v>102</v>
      </c>
      <c r="CL7" s="61"/>
      <c r="CM7" s="63">
        <f>CM8</f>
        <v>89761</v>
      </c>
      <c r="CN7" s="63">
        <f>CN8</f>
        <v>40000</v>
      </c>
      <c r="CO7" s="64" t="s">
        <v>104</v>
      </c>
      <c r="CP7" s="64" t="s">
        <v>104</v>
      </c>
      <c r="CQ7" s="64" t="s">
        <v>104</v>
      </c>
      <c r="CR7" s="64" t="s">
        <v>104</v>
      </c>
      <c r="CS7" s="64" t="s">
        <v>104</v>
      </c>
      <c r="CT7" s="64" t="s">
        <v>104</v>
      </c>
      <c r="CU7" s="64" t="s">
        <v>104</v>
      </c>
      <c r="CV7" s="64" t="s">
        <v>104</v>
      </c>
      <c r="CW7" s="64" t="s">
        <v>104</v>
      </c>
      <c r="CX7" s="64" t="s">
        <v>102</v>
      </c>
      <c r="CY7" s="61"/>
      <c r="CZ7" s="64">
        <f>CZ8</f>
        <v>121.2</v>
      </c>
      <c r="DA7" s="64">
        <f t="shared" ref="DA7:DI7" si="16">DA8</f>
        <v>123.2</v>
      </c>
      <c r="DB7" s="64">
        <f t="shared" si="16"/>
        <v>110</v>
      </c>
      <c r="DC7" s="64">
        <f t="shared" si="16"/>
        <v>109.5</v>
      </c>
      <c r="DD7" s="64">
        <f t="shared" si="16"/>
        <v>88.5</v>
      </c>
      <c r="DE7" s="64">
        <f t="shared" si="16"/>
        <v>254</v>
      </c>
      <c r="DF7" s="64">
        <f t="shared" si="16"/>
        <v>280</v>
      </c>
      <c r="DG7" s="64">
        <f t="shared" si="16"/>
        <v>239.6</v>
      </c>
      <c r="DH7" s="64">
        <f t="shared" si="16"/>
        <v>224.1</v>
      </c>
      <c r="DI7" s="64">
        <f t="shared" si="16"/>
        <v>155.19999999999999</v>
      </c>
      <c r="DJ7" s="61"/>
      <c r="DK7" s="64">
        <f>DK8</f>
        <v>50.5</v>
      </c>
      <c r="DL7" s="64">
        <f t="shared" ref="DL7:DT7" si="17">DL8</f>
        <v>54.3</v>
      </c>
      <c r="DM7" s="64">
        <f t="shared" si="17"/>
        <v>52.9</v>
      </c>
      <c r="DN7" s="64">
        <f t="shared" si="17"/>
        <v>48.6</v>
      </c>
      <c r="DO7" s="64">
        <f t="shared" si="17"/>
        <v>48.1</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262021</v>
      </c>
      <c r="D8" s="67">
        <v>47</v>
      </c>
      <c r="E8" s="67">
        <v>14</v>
      </c>
      <c r="F8" s="67">
        <v>0</v>
      </c>
      <c r="G8" s="67">
        <v>6</v>
      </c>
      <c r="H8" s="67" t="s">
        <v>105</v>
      </c>
      <c r="I8" s="67" t="s">
        <v>106</v>
      </c>
      <c r="J8" s="67" t="s">
        <v>107</v>
      </c>
      <c r="K8" s="67" t="s">
        <v>108</v>
      </c>
      <c r="L8" s="67" t="s">
        <v>109</v>
      </c>
      <c r="M8" s="67" t="s">
        <v>110</v>
      </c>
      <c r="N8" s="67" t="s">
        <v>111</v>
      </c>
      <c r="O8" s="68" t="s">
        <v>112</v>
      </c>
      <c r="P8" s="69" t="s">
        <v>113</v>
      </c>
      <c r="Q8" s="69" t="s">
        <v>114</v>
      </c>
      <c r="R8" s="70">
        <v>15</v>
      </c>
      <c r="S8" s="69" t="s">
        <v>115</v>
      </c>
      <c r="T8" s="69" t="s">
        <v>116</v>
      </c>
      <c r="U8" s="70">
        <v>5293</v>
      </c>
      <c r="V8" s="70">
        <v>210</v>
      </c>
      <c r="W8" s="70">
        <v>200</v>
      </c>
      <c r="X8" s="69" t="s">
        <v>117</v>
      </c>
      <c r="Y8" s="71">
        <v>86.3</v>
      </c>
      <c r="Z8" s="71">
        <v>90.5</v>
      </c>
      <c r="AA8" s="71">
        <v>87.1</v>
      </c>
      <c r="AB8" s="71">
        <v>79.2</v>
      </c>
      <c r="AC8" s="71">
        <v>82.7</v>
      </c>
      <c r="AD8" s="71">
        <v>172.3</v>
      </c>
      <c r="AE8" s="71">
        <v>218.5</v>
      </c>
      <c r="AF8" s="71">
        <v>151.19999999999999</v>
      </c>
      <c r="AG8" s="71">
        <v>212.4</v>
      </c>
      <c r="AH8" s="71">
        <v>241.8</v>
      </c>
      <c r="AI8" s="68">
        <v>297.10000000000002</v>
      </c>
      <c r="AJ8" s="71">
        <v>0</v>
      </c>
      <c r="AK8" s="71">
        <v>100</v>
      </c>
      <c r="AL8" s="71">
        <v>100</v>
      </c>
      <c r="AM8" s="71">
        <v>0</v>
      </c>
      <c r="AN8" s="71">
        <v>0</v>
      </c>
      <c r="AO8" s="71">
        <v>5.7</v>
      </c>
      <c r="AP8" s="71">
        <v>4.7</v>
      </c>
      <c r="AQ8" s="71">
        <v>4</v>
      </c>
      <c r="AR8" s="71">
        <v>2.4</v>
      </c>
      <c r="AS8" s="71">
        <v>2.2999999999999998</v>
      </c>
      <c r="AT8" s="68">
        <v>5.3</v>
      </c>
      <c r="AU8" s="72">
        <v>0</v>
      </c>
      <c r="AV8" s="72">
        <v>56</v>
      </c>
      <c r="AW8" s="72">
        <v>10</v>
      </c>
      <c r="AX8" s="72">
        <v>0</v>
      </c>
      <c r="AY8" s="72">
        <v>0</v>
      </c>
      <c r="AZ8" s="72">
        <v>48</v>
      </c>
      <c r="BA8" s="72">
        <v>46</v>
      </c>
      <c r="BB8" s="72">
        <v>39</v>
      </c>
      <c r="BC8" s="72">
        <v>25</v>
      </c>
      <c r="BD8" s="72">
        <v>24</v>
      </c>
      <c r="BE8" s="72">
        <v>30</v>
      </c>
      <c r="BF8" s="71">
        <v>7.5</v>
      </c>
      <c r="BG8" s="71">
        <v>-4.5999999999999996</v>
      </c>
      <c r="BH8" s="71">
        <v>2.1</v>
      </c>
      <c r="BI8" s="71">
        <v>-7.5</v>
      </c>
      <c r="BJ8" s="71">
        <v>-2.8</v>
      </c>
      <c r="BK8" s="71">
        <v>33.6</v>
      </c>
      <c r="BL8" s="71">
        <v>33.200000000000003</v>
      </c>
      <c r="BM8" s="71">
        <v>29.6</v>
      </c>
      <c r="BN8" s="71">
        <v>29.2</v>
      </c>
      <c r="BO8" s="71">
        <v>30.4</v>
      </c>
      <c r="BP8" s="68">
        <v>26.3</v>
      </c>
      <c r="BQ8" s="72">
        <v>-35</v>
      </c>
      <c r="BR8" s="72">
        <v>-980</v>
      </c>
      <c r="BS8" s="72">
        <v>372</v>
      </c>
      <c r="BT8" s="73">
        <v>-1512</v>
      </c>
      <c r="BU8" s="73">
        <v>-597</v>
      </c>
      <c r="BV8" s="72">
        <v>44860</v>
      </c>
      <c r="BW8" s="72">
        <v>37496</v>
      </c>
      <c r="BX8" s="72">
        <v>31888</v>
      </c>
      <c r="BY8" s="72">
        <v>13314</v>
      </c>
      <c r="BZ8" s="72">
        <v>23300</v>
      </c>
      <c r="CA8" s="70">
        <v>16102</v>
      </c>
      <c r="CB8" s="71" t="s">
        <v>109</v>
      </c>
      <c r="CC8" s="71" t="s">
        <v>109</v>
      </c>
      <c r="CD8" s="71" t="s">
        <v>109</v>
      </c>
      <c r="CE8" s="71" t="s">
        <v>109</v>
      </c>
      <c r="CF8" s="71" t="s">
        <v>109</v>
      </c>
      <c r="CG8" s="71" t="s">
        <v>109</v>
      </c>
      <c r="CH8" s="71" t="s">
        <v>109</v>
      </c>
      <c r="CI8" s="71" t="s">
        <v>109</v>
      </c>
      <c r="CJ8" s="71" t="s">
        <v>109</v>
      </c>
      <c r="CK8" s="71" t="s">
        <v>109</v>
      </c>
      <c r="CL8" s="68" t="s">
        <v>109</v>
      </c>
      <c r="CM8" s="70">
        <v>89761</v>
      </c>
      <c r="CN8" s="70">
        <v>40000</v>
      </c>
      <c r="CO8" s="71" t="s">
        <v>109</v>
      </c>
      <c r="CP8" s="71" t="s">
        <v>109</v>
      </c>
      <c r="CQ8" s="71" t="s">
        <v>109</v>
      </c>
      <c r="CR8" s="71" t="s">
        <v>109</v>
      </c>
      <c r="CS8" s="71" t="s">
        <v>109</v>
      </c>
      <c r="CT8" s="71" t="s">
        <v>109</v>
      </c>
      <c r="CU8" s="71" t="s">
        <v>109</v>
      </c>
      <c r="CV8" s="71" t="s">
        <v>109</v>
      </c>
      <c r="CW8" s="71" t="s">
        <v>109</v>
      </c>
      <c r="CX8" s="71" t="s">
        <v>109</v>
      </c>
      <c r="CY8" s="68" t="s">
        <v>109</v>
      </c>
      <c r="CZ8" s="71">
        <v>121.2</v>
      </c>
      <c r="DA8" s="71">
        <v>123.2</v>
      </c>
      <c r="DB8" s="71">
        <v>110</v>
      </c>
      <c r="DC8" s="71">
        <v>109.5</v>
      </c>
      <c r="DD8" s="71">
        <v>88.5</v>
      </c>
      <c r="DE8" s="71">
        <v>254</v>
      </c>
      <c r="DF8" s="71">
        <v>280</v>
      </c>
      <c r="DG8" s="71">
        <v>239.6</v>
      </c>
      <c r="DH8" s="71">
        <v>224.1</v>
      </c>
      <c r="DI8" s="71">
        <v>155.19999999999999</v>
      </c>
      <c r="DJ8" s="68">
        <v>103.6</v>
      </c>
      <c r="DK8" s="71">
        <v>50.5</v>
      </c>
      <c r="DL8" s="71">
        <v>54.3</v>
      </c>
      <c r="DM8" s="71">
        <v>52.9</v>
      </c>
      <c r="DN8" s="71">
        <v>48.6</v>
      </c>
      <c r="DO8" s="71">
        <v>48.1</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竹原　良治</dc:creator>
  <cp:lastModifiedBy>nec-setup</cp:lastModifiedBy>
  <dcterms:created xsi:type="dcterms:W3CDTF">2020-02-12T08:07:12Z</dcterms:created>
  <dcterms:modified xsi:type="dcterms:W3CDTF">2020-02-17T23:12:53Z</dcterms:modified>
</cp:coreProperties>
</file>