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G:\01上下水道部共通ﾌｫﾙﾀﾞ\上下水道部(H31)\04　経営\02　経営分析\01　経営分析　(常)\経営分析（H30決算）\20200116【京都府自治振興課】公営企業に係る「経営比較分析表」（平成３０年度）の分析等について（依頼）\H30下水道\"/>
    </mc:Choice>
  </mc:AlternateContent>
  <xr:revisionPtr revIDLastSave="0" documentId="13_ncr:1_{226A0C6A-D593-44DB-BEEC-DEA293F82E97}" xr6:coauthVersionLast="36" xr6:coauthVersionMax="36" xr10:uidLastSave="{00000000-0000-0000-0000-000000000000}"/>
  <workbookProtection workbookAlgorithmName="SHA-512" workbookHashValue="kwMKvBFbInwoser0nwdPoFn7TWv6tpGfBQk7Vz8sD/YBXqlickUaLlDYWda5E+KrYN4PyrRmcJTVxDt5tt/emg==" workbookSaltValue="eSdbg0q8Tdiu2luwldylow==" workbookSpinCount="100000" lockStructure="1"/>
  <bookViews>
    <workbookView xWindow="0" yWindow="0" windowWidth="15360" windowHeight="7632"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B10" i="4" s="1"/>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AT10" i="4"/>
  <c r="AD10" i="4"/>
  <c r="P10" i="4"/>
  <c r="AT8" i="4"/>
  <c r="W8" i="4"/>
  <c r="P8" i="4"/>
  <c r="B6" i="4"/>
  <c r="C10" i="5" l="1"/>
  <c r="D10" i="5"/>
  <c r="E10" i="5"/>
  <c r="B10" i="5"/>
</calcChain>
</file>

<file path=xl/sharedStrings.xml><?xml version="1.0" encoding="utf-8"?>
<sst xmlns="http://schemas.openxmlformats.org/spreadsheetml/2006/main" count="311" uniqueCount="111">
  <si>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</si>
  <si>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</si>
  <si>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</si>
  <si>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</si>
  <si>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</si>
  <si>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</si>
  <si>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</si>
  <si>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</si>
  <si>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</si>
  <si>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</si>
  <si>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</si>
  <si>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</si>
  <si>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</si>
  <si>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</si>
  <si>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</si>
  <si>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</si>
  <si>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</si>
  <si>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</si>
  <si>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</si>
  <si>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</si>
  <si>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</si>
  <si>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</si>
  <si>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</si>
  <si>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</si>
  <si>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</si>
  <si>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</si>
  <si>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</si>
  <si>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</si>
  <si>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</si>
  <si>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</si>
  <si>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</si>
  <si>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</si>
  <si>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</si>
  <si>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</si>
  <si>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</si>
  <si>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</si>
  <si>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</si>
  <si>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</si>
  <si>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</si>
  <si>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</si>
  <si>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</si>
  <si>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</si>
  <si>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</si>
  <si>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</si>
  <si>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</si>
  <si>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</si>
  <si>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</si>
  <si>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</si>
  <si>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</si>
  <si>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</si>
  <si>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</si>
  <si>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</si>
  <si>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</si>
  <si>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</si>
  <si>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</si>
  <si>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</si>
  <si>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</si>
  <si>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</si>
  <si>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</si>
  <si>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</si>
  <si>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</si>
  <si>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</si>
  <si>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</si>
  <si>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</si>
  <si>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</si>
  <si>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</si>
  <si>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</si>
  <si>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</si>
  <si>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</si>
  <si>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</si>
  <si>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</si>
  <si>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</si>
  <si>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</si>
  <si>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</si>
  <si>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</si>
  <si>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</si>
  <si>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</si>
  <si>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</si>
  <si>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</si>
  <si>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</si>
  <si>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</si>
  <si>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</si>
  <si>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</si>
  <si>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</si>
  <si>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</si>
  <si>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</si>
  <si>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</si>
  <si>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</si>
  <si>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</si>
  <si>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</si>
  <si>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</si>
  <si>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</si>
  <si>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</si>
  <si>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</si>
  <si>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</si>
  <si>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</si>
  <si>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舞鶴市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</si>
  <si>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</si>
  <si>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</si>
  <si>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</si>
  <si>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</si>
  <si>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</si>
  <si>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</si>
  <si>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</si>
  <si>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</si>
  <si>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</si>
  <si>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</si>
  <si>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</si>
  <si>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平成30年度に地方公営企業法適用企業となり、経営数値は、概ね類似団体と同等であり、資産は健全な状況にあります。
　しかし、累積欠損金が発生していること、資金が不足していること、企業債が多いこと、また今後資産の老朽化が進展することに課題があります。
　そのため、令和元年度に中期経営計画となる経営戦略を策定し、将来にわたり安定的に事業を運営できるよう下記の項目について重点的に取り組みます。
重点的な取り組み項目
①令和2年度に料金改定を実施し、以降4年間ごとに料金改定を行う
②企業債現在高を毎年減少
③最適整備構想を策定し、計画的な施設更新を行う
</t>
    <rPh sb="1" eb="3">
      <t>ヘイセイ</t>
    </rPh>
    <rPh sb="5" eb="7">
      <t>ネンド</t>
    </rPh>
    <rPh sb="23" eb="25">
      <t>ケイエイ</t>
    </rPh>
    <rPh sb="25" eb="27">
      <t>スウチ</t>
    </rPh>
    <rPh sb="29" eb="30">
      <t>オオム</t>
    </rPh>
    <rPh sb="31" eb="33">
      <t>ルイジ</t>
    </rPh>
    <rPh sb="33" eb="35">
      <t>ダンタイ</t>
    </rPh>
    <rPh sb="36" eb="38">
      <t>ドウトウ</t>
    </rPh>
    <rPh sb="42" eb="44">
      <t>シサン</t>
    </rPh>
    <rPh sb="45" eb="47">
      <t>ケンゼン</t>
    </rPh>
    <rPh sb="48" eb="50">
      <t>ジョウキョウ</t>
    </rPh>
    <rPh sb="62" eb="64">
      <t>ルイセキ</t>
    </rPh>
    <rPh sb="64" eb="66">
      <t>ケッソン</t>
    </rPh>
    <rPh sb="66" eb="67">
      <t>キン</t>
    </rPh>
    <rPh sb="68" eb="70">
      <t>ハッセイ</t>
    </rPh>
    <rPh sb="77" eb="79">
      <t>シキン</t>
    </rPh>
    <rPh sb="80" eb="82">
      <t>フソク</t>
    </rPh>
    <rPh sb="93" eb="94">
      <t>オオ</t>
    </rPh>
    <rPh sb="100" eb="102">
      <t>コンゴ</t>
    </rPh>
    <rPh sb="102" eb="104">
      <t>シサン</t>
    </rPh>
    <rPh sb="105" eb="108">
      <t>ロウキュウカ</t>
    </rPh>
    <rPh sb="109" eb="111">
      <t>シンテン</t>
    </rPh>
    <rPh sb="116" eb="118">
      <t>カダイ</t>
    </rPh>
    <rPh sb="131" eb="133">
      <t>レイワ</t>
    </rPh>
    <rPh sb="133" eb="135">
      <t>ガンネン</t>
    </rPh>
    <rPh sb="135" eb="136">
      <t>ド</t>
    </rPh>
    <rPh sb="137" eb="139">
      <t>チュウキ</t>
    </rPh>
    <rPh sb="139" eb="141">
      <t>ケイエイ</t>
    </rPh>
    <rPh sb="141" eb="143">
      <t>ケイカク</t>
    </rPh>
    <rPh sb="146" eb="148">
      <t>ケイエイ</t>
    </rPh>
    <rPh sb="148" eb="150">
      <t>センリャク</t>
    </rPh>
    <rPh sb="151" eb="153">
      <t>サクテイ</t>
    </rPh>
    <rPh sb="155" eb="157">
      <t>ショウライ</t>
    </rPh>
    <rPh sb="161" eb="164">
      <t>アンテイテキ</t>
    </rPh>
    <rPh sb="165" eb="167">
      <t>ジギョウ</t>
    </rPh>
    <rPh sb="168" eb="170">
      <t>ウンエイ</t>
    </rPh>
    <rPh sb="175" eb="177">
      <t>カキ</t>
    </rPh>
    <rPh sb="178" eb="180">
      <t>コウモク</t>
    </rPh>
    <rPh sb="184" eb="187">
      <t>ジュウテンテキ</t>
    </rPh>
    <rPh sb="188" eb="189">
      <t>ト</t>
    </rPh>
    <rPh sb="190" eb="191">
      <t>ク</t>
    </rPh>
    <rPh sb="197" eb="200">
      <t>ジュウテンテキ</t>
    </rPh>
    <rPh sb="201" eb="202">
      <t>ト</t>
    </rPh>
    <rPh sb="203" eb="204">
      <t>ク</t>
    </rPh>
    <rPh sb="205" eb="207">
      <t>コウモク</t>
    </rPh>
    <rPh sb="209" eb="211">
      <t>レイワ</t>
    </rPh>
    <rPh sb="215" eb="217">
      <t>リョウキン</t>
    </rPh>
    <rPh sb="217" eb="219">
      <t>カイテイ</t>
    </rPh>
    <rPh sb="220" eb="222">
      <t>ジッシ</t>
    </rPh>
    <rPh sb="224" eb="226">
      <t>イコウ</t>
    </rPh>
    <rPh sb="241" eb="243">
      <t>キギョウ</t>
    </rPh>
    <rPh sb="243" eb="244">
      <t>サイ</t>
    </rPh>
    <rPh sb="244" eb="246">
      <t>ゲンザイ</t>
    </rPh>
    <rPh sb="246" eb="247">
      <t>ダカ</t>
    </rPh>
    <rPh sb="248" eb="250">
      <t>マイトシ</t>
    </rPh>
    <rPh sb="250" eb="252">
      <t>ゲンショウ</t>
    </rPh>
    <rPh sb="261" eb="263">
      <t>サクテイ</t>
    </rPh>
    <rPh sb="265" eb="268">
      <t>ケイカクテキ</t>
    </rPh>
    <rPh sb="269" eb="271">
      <t>シセツ</t>
    </rPh>
    <rPh sb="271" eb="273">
      <t>コウシン</t>
    </rPh>
    <rPh sb="274" eb="275">
      <t>オコナ</t>
    </rPh>
    <phoneticPr fontId="4"/>
  </si>
  <si>
    <t>　本市の農業集落排水施設は、公共下水道事業に比べ比較的新しい施設であるため、老朽化は進んでいませんが、今後は耐用年数を経過した施設の更新が必要となってきます。
　また、人口減少等の社会環境の変化に対応した運転方法の工夫などを行うことで、維持管理費を抑制し、改築工事の財源確保に努めます。
　現時点では、耐用年数を経過した施設が少ないため、①有形固定資産減価償却率は類似団体平均を下回り、②管渠老朽化率や③管渠改善率は0％であり、資産は健全な状況にあります。</t>
    <rPh sb="1" eb="3">
      <t>ホンシ</t>
    </rPh>
    <rPh sb="10" eb="12">
      <t>シセツ</t>
    </rPh>
    <rPh sb="14" eb="16">
      <t>コウキョウ</t>
    </rPh>
    <rPh sb="16" eb="19">
      <t>ゲスイドウ</t>
    </rPh>
    <rPh sb="19" eb="21">
      <t>ジギョウ</t>
    </rPh>
    <rPh sb="22" eb="23">
      <t>クラ</t>
    </rPh>
    <rPh sb="38" eb="41">
      <t>ロウキュウカ</t>
    </rPh>
    <rPh sb="42" eb="43">
      <t>スス</t>
    </rPh>
    <rPh sb="51" eb="53">
      <t>コンゴ</t>
    </rPh>
    <rPh sb="54" eb="56">
      <t>タイヨウ</t>
    </rPh>
    <rPh sb="56" eb="58">
      <t>ネンスウ</t>
    </rPh>
    <rPh sb="59" eb="61">
      <t>ケイカ</t>
    </rPh>
    <rPh sb="63" eb="65">
      <t>シセツ</t>
    </rPh>
    <rPh sb="66" eb="68">
      <t>コウシン</t>
    </rPh>
    <rPh sb="69" eb="71">
      <t>ヒツヨウ</t>
    </rPh>
    <rPh sb="84" eb="86">
      <t>ジンコウ</t>
    </rPh>
    <rPh sb="86" eb="88">
      <t>ゲンショウ</t>
    </rPh>
    <rPh sb="88" eb="89">
      <t>トウ</t>
    </rPh>
    <rPh sb="90" eb="92">
      <t>シャカイ</t>
    </rPh>
    <rPh sb="92" eb="94">
      <t>カンキョウ</t>
    </rPh>
    <rPh sb="95" eb="97">
      <t>ヘンカ</t>
    </rPh>
    <rPh sb="98" eb="100">
      <t>タイオウ</t>
    </rPh>
    <rPh sb="102" eb="104">
      <t>ウンテン</t>
    </rPh>
    <rPh sb="104" eb="106">
      <t>ホウホウ</t>
    </rPh>
    <rPh sb="107" eb="109">
      <t>クフウ</t>
    </rPh>
    <rPh sb="112" eb="113">
      <t>オコナ</t>
    </rPh>
    <rPh sb="118" eb="120">
      <t>イジ</t>
    </rPh>
    <rPh sb="120" eb="123">
      <t>カンリヒ</t>
    </rPh>
    <rPh sb="124" eb="126">
      <t>ヨクセイ</t>
    </rPh>
    <rPh sb="128" eb="130">
      <t>カイチク</t>
    </rPh>
    <rPh sb="130" eb="132">
      <t>コウジ</t>
    </rPh>
    <rPh sb="133" eb="135">
      <t>ザイゲン</t>
    </rPh>
    <rPh sb="135" eb="137">
      <t>カクホ</t>
    </rPh>
    <rPh sb="138" eb="139">
      <t>ツト</t>
    </rPh>
    <rPh sb="145" eb="148">
      <t>ゲンジテン</t>
    </rPh>
    <rPh sb="151" eb="153">
      <t>タイヨウ</t>
    </rPh>
    <rPh sb="153" eb="155">
      <t>ネンスウ</t>
    </rPh>
    <rPh sb="156" eb="158">
      <t>ケイカ</t>
    </rPh>
    <rPh sb="160" eb="162">
      <t>シセツ</t>
    </rPh>
    <rPh sb="163" eb="164">
      <t>スク</t>
    </rPh>
    <rPh sb="170" eb="172">
      <t>ユウケイ</t>
    </rPh>
    <rPh sb="172" eb="174">
      <t>コテイ</t>
    </rPh>
    <rPh sb="174" eb="176">
      <t>シサン</t>
    </rPh>
    <rPh sb="176" eb="178">
      <t>ゲンカ</t>
    </rPh>
    <rPh sb="178" eb="180">
      <t>ショウキャク</t>
    </rPh>
    <rPh sb="180" eb="181">
      <t>リツ</t>
    </rPh>
    <rPh sb="182" eb="188">
      <t>ルイジダンタイヘイキン</t>
    </rPh>
    <rPh sb="189" eb="191">
      <t>シタマワ</t>
    </rPh>
    <phoneticPr fontId="4"/>
  </si>
  <si>
    <t>　平成30年度から地方公営企業法適用企業となりました。このため、前年度比較が困難であるため、類似団体平均と比較します。
　①経常収支比率は、100.3％となり、かろうじて黒字を確保したものの、類似団体平均より下回っています。次年度以降は支払利息の減少が見込まれるため、徐々に改善する見込みです。
　②累積欠損金比率は2,100％と高い率になっておりますが、法適用に伴い資産整理を行った際に、開始貸借対照表上で発生したものです。下水道会計全体では累積欠損金は発生しておりません。
　③流動比率は、19.9％となり、類似団体平均29.5％を下回っています。
　④企業債残高対事業規模比率は、法非適用時の過去5年と同様に、類似団体平均を大きく上回っています。この事業では、集落が8か所に点在し、施設整備が割高となることが要因です。
　⑤経費回収率は、平成28年10月からの料金改定で従来の定額制から従量制に変更したことに伴う使用料収入減少の影響で、類似団体平均の57.8％を下回る47.4％となっています。
　⑥汚水処理原価は、類似団体平均274円に近い284円となっています。
　⑦施設利用率は、類似団体平均から10％上回り、法非適用時と同様の傾向となっています。
　⑧水洗化率は、一定の整備が完了していることからほぼ横ばいの状況であり、類似団体平均を若干下回る程度で安定しています。</t>
    <rPh sb="1" eb="3">
      <t>ヘイセイ</t>
    </rPh>
    <rPh sb="5" eb="7">
      <t>ネンド</t>
    </rPh>
    <rPh sb="9" eb="11">
      <t>チホウ</t>
    </rPh>
    <rPh sb="11" eb="13">
      <t>コウエイ</t>
    </rPh>
    <rPh sb="13" eb="15">
      <t>キギョウ</t>
    </rPh>
    <rPh sb="15" eb="16">
      <t>ホウ</t>
    </rPh>
    <rPh sb="16" eb="18">
      <t>テキヨウ</t>
    </rPh>
    <rPh sb="18" eb="20">
      <t>キギョウ</t>
    </rPh>
    <rPh sb="32" eb="35">
      <t>ゼンネンド</t>
    </rPh>
    <rPh sb="35" eb="37">
      <t>ヒカク</t>
    </rPh>
    <rPh sb="38" eb="40">
      <t>コンナン</t>
    </rPh>
    <rPh sb="46" eb="48">
      <t>ルイジ</t>
    </rPh>
    <rPh sb="48" eb="50">
      <t>ダンタイ</t>
    </rPh>
    <rPh sb="50" eb="52">
      <t>ヘイキン</t>
    </rPh>
    <rPh sb="53" eb="55">
      <t>ヒカク</t>
    </rPh>
    <rPh sb="63" eb="65">
      <t>ケイジョウ</t>
    </rPh>
    <rPh sb="65" eb="67">
      <t>シュウシ</t>
    </rPh>
    <rPh sb="67" eb="69">
      <t>ヒリツ</t>
    </rPh>
    <rPh sb="86" eb="88">
      <t>クロジ</t>
    </rPh>
    <rPh sb="89" eb="91">
      <t>カクホ</t>
    </rPh>
    <rPh sb="97" eb="99">
      <t>ルイジ</t>
    </rPh>
    <rPh sb="99" eb="101">
      <t>ダンタイ</t>
    </rPh>
    <rPh sb="101" eb="103">
      <t>ヘイキン</t>
    </rPh>
    <rPh sb="105" eb="107">
      <t>シタマワ</t>
    </rPh>
    <rPh sb="135" eb="137">
      <t>ジョジョ</t>
    </rPh>
    <rPh sb="151" eb="153">
      <t>ルイセキ</t>
    </rPh>
    <rPh sb="153" eb="155">
      <t>ケッソン</t>
    </rPh>
    <rPh sb="155" eb="156">
      <t>キン</t>
    </rPh>
    <rPh sb="156" eb="158">
      <t>ヒリツ</t>
    </rPh>
    <rPh sb="166" eb="167">
      <t>タカ</t>
    </rPh>
    <rPh sb="168" eb="169">
      <t>リツ</t>
    </rPh>
    <rPh sb="179" eb="180">
      <t>ホウ</t>
    </rPh>
    <rPh sb="180" eb="182">
      <t>テキヨウ</t>
    </rPh>
    <rPh sb="183" eb="184">
      <t>トモナ</t>
    </rPh>
    <rPh sb="185" eb="187">
      <t>シサン</t>
    </rPh>
    <rPh sb="187" eb="189">
      <t>セイリ</t>
    </rPh>
    <rPh sb="190" eb="191">
      <t>オコナ</t>
    </rPh>
    <rPh sb="193" eb="194">
      <t>サイ</t>
    </rPh>
    <rPh sb="196" eb="198">
      <t>カイシ</t>
    </rPh>
    <rPh sb="198" eb="200">
      <t>タイシャク</t>
    </rPh>
    <rPh sb="200" eb="203">
      <t>タイショウヒョウ</t>
    </rPh>
    <rPh sb="203" eb="204">
      <t>ジョウ</t>
    </rPh>
    <rPh sb="205" eb="207">
      <t>ハッセイ</t>
    </rPh>
    <rPh sb="214" eb="217">
      <t>ゲスイドウ</t>
    </rPh>
    <rPh sb="217" eb="219">
      <t>カイケイ</t>
    </rPh>
    <rPh sb="219" eb="221">
      <t>ゼンタイ</t>
    </rPh>
    <rPh sb="223" eb="225">
      <t>ルイセキ</t>
    </rPh>
    <rPh sb="225" eb="227">
      <t>ケッソン</t>
    </rPh>
    <rPh sb="227" eb="228">
      <t>キン</t>
    </rPh>
    <rPh sb="229" eb="231">
      <t>ハッセイ</t>
    </rPh>
    <rPh sb="242" eb="244">
      <t>リュウドウ</t>
    </rPh>
    <rPh sb="244" eb="246">
      <t>ヒリツ</t>
    </rPh>
    <rPh sb="280" eb="282">
      <t>キギョウ</t>
    </rPh>
    <rPh sb="282" eb="283">
      <t>サイ</t>
    </rPh>
    <rPh sb="283" eb="285">
      <t>ザンダカ</t>
    </rPh>
    <rPh sb="285" eb="286">
      <t>タイ</t>
    </rPh>
    <rPh sb="286" eb="288">
      <t>ジギョウ</t>
    </rPh>
    <rPh sb="288" eb="290">
      <t>キボ</t>
    </rPh>
    <rPh sb="290" eb="292">
      <t>ヒリツ</t>
    </rPh>
    <rPh sb="294" eb="295">
      <t>ホウ</t>
    </rPh>
    <rPh sb="295" eb="296">
      <t>ヒ</t>
    </rPh>
    <rPh sb="296" eb="298">
      <t>テキヨウ</t>
    </rPh>
    <rPh sb="298" eb="299">
      <t>ジ</t>
    </rPh>
    <rPh sb="300" eb="302">
      <t>カコ</t>
    </rPh>
    <rPh sb="303" eb="304">
      <t>ネン</t>
    </rPh>
    <rPh sb="305" eb="307">
      <t>ドウヨウ</t>
    </rPh>
    <rPh sb="309" eb="311">
      <t>ルイジ</t>
    </rPh>
    <rPh sb="311" eb="313">
      <t>ダンタイ</t>
    </rPh>
    <rPh sb="313" eb="315">
      <t>ヘイキン</t>
    </rPh>
    <rPh sb="316" eb="317">
      <t>オオ</t>
    </rPh>
    <rPh sb="319" eb="321">
      <t>ウワマワ</t>
    </rPh>
    <rPh sb="329" eb="331">
      <t>ジギョウ</t>
    </rPh>
    <rPh sb="334" eb="336">
      <t>シュウラク</t>
    </rPh>
    <rPh sb="339" eb="340">
      <t>ショ</t>
    </rPh>
    <rPh sb="341" eb="343">
      <t>テンザイ</t>
    </rPh>
    <rPh sb="345" eb="347">
      <t>シセツ</t>
    </rPh>
    <rPh sb="347" eb="349">
      <t>セイビ</t>
    </rPh>
    <rPh sb="350" eb="352">
      <t>ワリダカ</t>
    </rPh>
    <rPh sb="358" eb="360">
      <t>ヨウイン</t>
    </rPh>
    <rPh sb="366" eb="368">
      <t>ケイヒ</t>
    </rPh>
    <rPh sb="368" eb="370">
      <t>カイシュウ</t>
    </rPh>
    <rPh sb="370" eb="371">
      <t>リツ</t>
    </rPh>
    <rPh sb="373" eb="375">
      <t>ヘイセイ</t>
    </rPh>
    <rPh sb="377" eb="378">
      <t>ネン</t>
    </rPh>
    <rPh sb="380" eb="381">
      <t>ガツ</t>
    </rPh>
    <rPh sb="384" eb="386">
      <t>リョウキン</t>
    </rPh>
    <rPh sb="386" eb="388">
      <t>カイテイ</t>
    </rPh>
    <rPh sb="389" eb="391">
      <t>ジュウライ</t>
    </rPh>
    <rPh sb="392" eb="395">
      <t>テイガクセイ</t>
    </rPh>
    <rPh sb="397" eb="399">
      <t>ジュウリョウ</t>
    </rPh>
    <rPh sb="399" eb="400">
      <t>セイ</t>
    </rPh>
    <rPh sb="401" eb="403">
      <t>ヘンコウ</t>
    </rPh>
    <rPh sb="408" eb="409">
      <t>トモナ</t>
    </rPh>
    <rPh sb="410" eb="413">
      <t>シヨウリョウ</t>
    </rPh>
    <rPh sb="413" eb="415">
      <t>シュウニュウ</t>
    </rPh>
    <rPh sb="415" eb="417">
      <t>ゲンショウ</t>
    </rPh>
    <rPh sb="418" eb="420">
      <t>エイキョウ</t>
    </rPh>
    <rPh sb="435" eb="437">
      <t>シタマワ</t>
    </rPh>
    <rPh sb="454" eb="456">
      <t>オスイ</t>
    </rPh>
    <rPh sb="456" eb="458">
      <t>ショリ</t>
    </rPh>
    <rPh sb="458" eb="460">
      <t>ゲンカ</t>
    </rPh>
    <rPh sb="471" eb="472">
      <t>エン</t>
    </rPh>
    <rPh sb="473" eb="474">
      <t>チカ</t>
    </rPh>
    <rPh sb="478" eb="479">
      <t>エン</t>
    </rPh>
    <rPh sb="490" eb="492">
      <t>シセツ</t>
    </rPh>
    <rPh sb="492" eb="494">
      <t>リヨウ</t>
    </rPh>
    <rPh sb="494" eb="495">
      <t>リツ</t>
    </rPh>
    <rPh sb="508" eb="509">
      <t>ウエ</t>
    </rPh>
    <rPh sb="512" eb="513">
      <t>ホウ</t>
    </rPh>
    <rPh sb="513" eb="514">
      <t>ヒ</t>
    </rPh>
    <rPh sb="514" eb="516">
      <t>テキヨウ</t>
    </rPh>
    <rPh sb="516" eb="517">
      <t>ジ</t>
    </rPh>
    <rPh sb="518" eb="520">
      <t>ドウヨウ</t>
    </rPh>
    <rPh sb="521" eb="523">
      <t>ケイコウ</t>
    </rPh>
    <rPh sb="534" eb="537">
      <t>スイセンカ</t>
    </rPh>
    <rPh sb="537" eb="538">
      <t>リツ</t>
    </rPh>
    <rPh sb="540" eb="542">
      <t>イッテイ</t>
    </rPh>
    <rPh sb="543" eb="545">
      <t>セイビ</t>
    </rPh>
    <rPh sb="546" eb="548">
      <t>カンリョウ</t>
    </rPh>
    <rPh sb="558" eb="559">
      <t>ヨコ</t>
    </rPh>
    <rPh sb="562" eb="564">
      <t>ジョウキョウ</t>
    </rPh>
    <rPh sb="568" eb="570">
      <t>ルイジ</t>
    </rPh>
    <rPh sb="570" eb="572">
      <t>ダンタイ</t>
    </rPh>
    <rPh sb="572" eb="574">
      <t>ヘイキン</t>
    </rPh>
    <rPh sb="575" eb="577">
      <t>ジャッカン</t>
    </rPh>
    <rPh sb="577" eb="579">
      <t>シタマワ</t>
    </rPh>
    <rPh sb="580" eb="582">
      <t>テイド</t>
    </rPh>
    <rPh sb="583" eb="585">
      <t>アンテイ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</si>
</sst>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446-4BD6-9D79-0C8D9C47D35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8446-4BD6-9D79-0C8D9C47D35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60.69</c:v>
                </c:pt>
              </c:numCache>
            </c:numRef>
          </c:val>
          <c:extLst>
            <c:ext xmlns:c16="http://schemas.microsoft.com/office/drawing/2014/chart" uri="{C3380CC4-5D6E-409C-BE32-E72D297353CC}">
              <c16:uniqueId val="{00000000-C56D-4B37-B981-C85DCD98219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50.68</c:v>
                </c:pt>
              </c:numCache>
            </c:numRef>
          </c:val>
          <c:smooth val="0"/>
          <c:extLst>
            <c:ext xmlns:c16="http://schemas.microsoft.com/office/drawing/2014/chart" uri="{C3380CC4-5D6E-409C-BE32-E72D297353CC}">
              <c16:uniqueId val="{00000001-C56D-4B37-B981-C85DCD98219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80.34</c:v>
                </c:pt>
              </c:numCache>
            </c:numRef>
          </c:val>
          <c:extLst>
            <c:ext xmlns:c16="http://schemas.microsoft.com/office/drawing/2014/chart" uri="{C3380CC4-5D6E-409C-BE32-E72D297353CC}">
              <c16:uniqueId val="{00000000-2BAC-424B-8022-320EB8F3DF2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84.86</c:v>
                </c:pt>
              </c:numCache>
            </c:numRef>
          </c:val>
          <c:smooth val="0"/>
          <c:extLst>
            <c:ext xmlns:c16="http://schemas.microsoft.com/office/drawing/2014/chart" uri="{C3380CC4-5D6E-409C-BE32-E72D297353CC}">
              <c16:uniqueId val="{00000001-2BAC-424B-8022-320EB8F3DF2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100.25</c:v>
                </c:pt>
              </c:numCache>
            </c:numRef>
          </c:val>
          <c:extLst>
            <c:ext xmlns:c16="http://schemas.microsoft.com/office/drawing/2014/chart" uri="{C3380CC4-5D6E-409C-BE32-E72D297353CC}">
              <c16:uniqueId val="{00000000-B4A8-4E3D-B757-744ED769F49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101.77</c:v>
                </c:pt>
              </c:numCache>
            </c:numRef>
          </c:val>
          <c:smooth val="0"/>
          <c:extLst>
            <c:ext xmlns:c16="http://schemas.microsoft.com/office/drawing/2014/chart" uri="{C3380CC4-5D6E-409C-BE32-E72D297353CC}">
              <c16:uniqueId val="{00000001-B4A8-4E3D-B757-744ED769F49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5.43</c:v>
                </c:pt>
              </c:numCache>
            </c:numRef>
          </c:val>
          <c:extLst>
            <c:ext xmlns:c16="http://schemas.microsoft.com/office/drawing/2014/chart" uri="{C3380CC4-5D6E-409C-BE32-E72D297353CC}">
              <c16:uniqueId val="{00000000-D30B-4039-A78F-E4FA4346BD1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24.13</c:v>
                </c:pt>
              </c:numCache>
            </c:numRef>
          </c:val>
          <c:smooth val="0"/>
          <c:extLst>
            <c:ext xmlns:c16="http://schemas.microsoft.com/office/drawing/2014/chart" uri="{C3380CC4-5D6E-409C-BE32-E72D297353CC}">
              <c16:uniqueId val="{00000001-D30B-4039-A78F-E4FA4346BD1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8AF-4EE5-B5EF-980C84C040A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88AF-4EE5-B5EF-980C84C040A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2099.59</c:v>
                </c:pt>
              </c:numCache>
            </c:numRef>
          </c:val>
          <c:extLst>
            <c:ext xmlns:c16="http://schemas.microsoft.com/office/drawing/2014/chart" uri="{C3380CC4-5D6E-409C-BE32-E72D297353CC}">
              <c16:uniqueId val="{00000000-ECFB-4D8B-9AE8-98A05833E6B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227.4</c:v>
                </c:pt>
              </c:numCache>
            </c:numRef>
          </c:val>
          <c:smooth val="0"/>
          <c:extLst>
            <c:ext xmlns:c16="http://schemas.microsoft.com/office/drawing/2014/chart" uri="{C3380CC4-5D6E-409C-BE32-E72D297353CC}">
              <c16:uniqueId val="{00000001-ECFB-4D8B-9AE8-98A05833E6B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19.899999999999999</c:v>
                </c:pt>
              </c:numCache>
            </c:numRef>
          </c:val>
          <c:extLst>
            <c:ext xmlns:c16="http://schemas.microsoft.com/office/drawing/2014/chart" uri="{C3380CC4-5D6E-409C-BE32-E72D297353CC}">
              <c16:uniqueId val="{00000000-3551-456F-9F0C-C65267E8476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29.54</c:v>
                </c:pt>
              </c:numCache>
            </c:numRef>
          </c:val>
          <c:smooth val="0"/>
          <c:extLst>
            <c:ext xmlns:c16="http://schemas.microsoft.com/office/drawing/2014/chart" uri="{C3380CC4-5D6E-409C-BE32-E72D297353CC}">
              <c16:uniqueId val="{00000001-3551-456F-9F0C-C65267E8476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1714.04</c:v>
                </c:pt>
              </c:numCache>
            </c:numRef>
          </c:val>
          <c:extLst>
            <c:ext xmlns:c16="http://schemas.microsoft.com/office/drawing/2014/chart" uri="{C3380CC4-5D6E-409C-BE32-E72D297353CC}">
              <c16:uniqueId val="{00000000-A445-43EF-AED7-CF1897BE435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789.46</c:v>
                </c:pt>
              </c:numCache>
            </c:numRef>
          </c:val>
          <c:smooth val="0"/>
          <c:extLst>
            <c:ext xmlns:c16="http://schemas.microsoft.com/office/drawing/2014/chart" uri="{C3380CC4-5D6E-409C-BE32-E72D297353CC}">
              <c16:uniqueId val="{00000001-A445-43EF-AED7-CF1897BE435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47.37</c:v>
                </c:pt>
              </c:numCache>
            </c:numRef>
          </c:val>
          <c:extLst>
            <c:ext xmlns:c16="http://schemas.microsoft.com/office/drawing/2014/chart" uri="{C3380CC4-5D6E-409C-BE32-E72D297353CC}">
              <c16:uniqueId val="{00000000-EC31-4872-B769-347956E95EF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57.77</c:v>
                </c:pt>
              </c:numCache>
            </c:numRef>
          </c:val>
          <c:smooth val="0"/>
          <c:extLst>
            <c:ext xmlns:c16="http://schemas.microsoft.com/office/drawing/2014/chart" uri="{C3380CC4-5D6E-409C-BE32-E72D297353CC}">
              <c16:uniqueId val="{00000001-EC31-4872-B769-347956E95EF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283.89999999999998</c:v>
                </c:pt>
              </c:numCache>
            </c:numRef>
          </c:val>
          <c:extLst>
            <c:ext xmlns:c16="http://schemas.microsoft.com/office/drawing/2014/chart" uri="{C3380CC4-5D6E-409C-BE32-E72D297353CC}">
              <c16:uniqueId val="{00000000-81E8-473D-ACD8-4A0D75FCC16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274.35000000000002</c:v>
                </c:pt>
              </c:numCache>
            </c:numRef>
          </c:val>
          <c:smooth val="0"/>
          <c:extLst>
            <c:ext xmlns:c16="http://schemas.microsoft.com/office/drawing/2014/chart" uri="{C3380CC4-5D6E-409C-BE32-E72D297353CC}">
              <c16:uniqueId val="{00000001-81E8-473D-ACD8-4A0D75FCC16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2">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2">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3" t="str">
        <f>データ!H6</f>
        <v>京都府　舞鶴市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2">
      <c r="A8" s="2"/>
      <c r="B8" s="48" t="str">
        <f>データ!I6</f>
        <v>法適用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82827</v>
      </c>
      <c r="AM8" s="50"/>
      <c r="AN8" s="50"/>
      <c r="AO8" s="50"/>
      <c r="AP8" s="50"/>
      <c r="AQ8" s="50"/>
      <c r="AR8" s="50"/>
      <c r="AS8" s="50"/>
      <c r="AT8" s="45">
        <f>データ!T6</f>
        <v>342.13</v>
      </c>
      <c r="AU8" s="45"/>
      <c r="AV8" s="45"/>
      <c r="AW8" s="45"/>
      <c r="AX8" s="45"/>
      <c r="AY8" s="45"/>
      <c r="AZ8" s="45"/>
      <c r="BA8" s="45"/>
      <c r="BB8" s="45">
        <f>データ!U6</f>
        <v>242.09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2">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2">
      <c r="A10" s="2"/>
      <c r="B10" s="45" t="str">
        <f>データ!N6</f>
        <v>-</v>
      </c>
      <c r="C10" s="45"/>
      <c r="D10" s="45"/>
      <c r="E10" s="45"/>
      <c r="F10" s="45"/>
      <c r="G10" s="45"/>
      <c r="H10" s="45"/>
      <c r="I10" s="45">
        <f>データ!O6</f>
        <v>52.23</v>
      </c>
      <c r="J10" s="45"/>
      <c r="K10" s="45"/>
      <c r="L10" s="45"/>
      <c r="M10" s="45"/>
      <c r="N10" s="45"/>
      <c r="O10" s="45"/>
      <c r="P10" s="45">
        <f>データ!P6</f>
        <v>2.3199999999999998</v>
      </c>
      <c r="Q10" s="45"/>
      <c r="R10" s="45"/>
      <c r="S10" s="45"/>
      <c r="T10" s="45"/>
      <c r="U10" s="45"/>
      <c r="V10" s="45"/>
      <c r="W10" s="45">
        <f>データ!Q6</f>
        <v>82.53</v>
      </c>
      <c r="X10" s="45"/>
      <c r="Y10" s="45"/>
      <c r="Z10" s="45"/>
      <c r="AA10" s="45"/>
      <c r="AB10" s="45"/>
      <c r="AC10" s="45"/>
      <c r="AD10" s="50">
        <f>データ!R6</f>
        <v>2721</v>
      </c>
      <c r="AE10" s="50"/>
      <c r="AF10" s="50"/>
      <c r="AG10" s="50"/>
      <c r="AH10" s="50"/>
      <c r="AI10" s="50"/>
      <c r="AJ10" s="50"/>
      <c r="AK10" s="2"/>
      <c r="AL10" s="50">
        <f>データ!V6</f>
        <v>1897</v>
      </c>
      <c r="AM10" s="50"/>
      <c r="AN10" s="50"/>
      <c r="AO10" s="50"/>
      <c r="AP10" s="50"/>
      <c r="AQ10" s="50"/>
      <c r="AR10" s="50"/>
      <c r="AS10" s="50"/>
      <c r="AT10" s="45">
        <f>データ!W6</f>
        <v>1.1499999999999999</v>
      </c>
      <c r="AU10" s="45"/>
      <c r="AV10" s="45"/>
      <c r="AW10" s="45"/>
      <c r="AX10" s="45"/>
      <c r="AY10" s="45"/>
      <c r="AZ10" s="45"/>
      <c r="BA10" s="45"/>
      <c r="BB10" s="45">
        <f>データ!X6</f>
        <v>1649.57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2">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2">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108</v>
      </c>
      <c r="BM66" s="54"/>
      <c r="BN66" s="54"/>
      <c r="BO66" s="54"/>
      <c r="BP66" s="54"/>
      <c r="BQ66" s="54"/>
      <c r="BR66" s="54"/>
      <c r="BS66" s="54"/>
      <c r="BT66" s="54"/>
      <c r="BU66" s="54"/>
      <c r="BV66" s="54"/>
      <c r="BW66" s="54"/>
      <c r="BX66" s="54"/>
      <c r="BY66" s="54"/>
      <c r="BZ66" s="5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lsKpUw/k+/k5Vz0KP2Kp/Ls+GIuD0Woe9jkfmNbFNkc5WVHFKdgBTqvWtuOW+S5uIDI1cHmxjLGwg1XvY5qEWw==" saltValue="VQ5o8gBAT6QMAj0qoTtHn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2">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2018</v>
      </c>
      <c r="C6" s="33">
        <f t="shared" ref="C6:X6" si="3">C7</f>
        <v>262021</v>
      </c>
      <c r="D6" s="33">
        <f t="shared" si="3"/>
        <v>46</v>
      </c>
      <c r="E6" s="33">
        <f t="shared" si="3"/>
        <v>17</v>
      </c>
      <c r="F6" s="33">
        <f t="shared" si="3"/>
        <v>5</v>
      </c>
      <c r="G6" s="33">
        <f t="shared" si="3"/>
        <v>0</v>
      </c>
      <c r="H6" s="33" t="str">
        <f t="shared" si="3"/>
        <v>京都府　舞鶴市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52.23</v>
      </c>
      <c r="P6" s="34">
        <f t="shared" si="3"/>
        <v>2.3199999999999998</v>
      </c>
      <c r="Q6" s="34">
        <f t="shared" si="3"/>
        <v>82.53</v>
      </c>
      <c r="R6" s="34">
        <f t="shared" si="3"/>
        <v>2721</v>
      </c>
      <c r="S6" s="34">
        <f t="shared" si="3"/>
        <v>82827</v>
      </c>
      <c r="T6" s="34">
        <f t="shared" si="3"/>
        <v>342.13</v>
      </c>
      <c r="U6" s="34">
        <f t="shared" si="3"/>
        <v>242.09</v>
      </c>
      <c r="V6" s="34">
        <f t="shared" si="3"/>
        <v>1897</v>
      </c>
      <c r="W6" s="34">
        <f t="shared" si="3"/>
        <v>1.1499999999999999</v>
      </c>
      <c r="X6" s="34">
        <f t="shared" si="3"/>
        <v>1649.57</v>
      </c>
      <c r="Y6" s="35" t="str">
        <f>IF(Y7="",NA(),Y7)</f>
        <v>-</v>
      </c>
      <c r="Z6" s="35" t="str">
        <f t="shared" ref="Z6:AH6" si="4">IF(Z7="",NA(),Z7)</f>
        <v>-</v>
      </c>
      <c r="AA6" s="35" t="str">
        <f t="shared" si="4"/>
        <v>-</v>
      </c>
      <c r="AB6" s="35" t="str">
        <f t="shared" si="4"/>
        <v>-</v>
      </c>
      <c r="AC6" s="35">
        <f t="shared" si="4"/>
        <v>100.25</v>
      </c>
      <c r="AD6" s="35" t="str">
        <f t="shared" si="4"/>
        <v>-</v>
      </c>
      <c r="AE6" s="35" t="str">
        <f t="shared" si="4"/>
        <v>-</v>
      </c>
      <c r="AF6" s="35" t="str">
        <f t="shared" si="4"/>
        <v>-</v>
      </c>
      <c r="AG6" s="35" t="str">
        <f t="shared" si="4"/>
        <v>-</v>
      </c>
      <c r="AH6" s="35">
        <f t="shared" si="4"/>
        <v>101.77</v>
      </c>
      <c r="AI6" s="34" t="str">
        <f>IF(AI7="","",IF(AI7="-","【-】","【"&amp;SUBSTITUTE(TEXT(AI7,"#,##0.00"),"-","△")&amp;"】"))</f>
        <v>【101.60】</v>
      </c>
      <c r="AJ6" s="35" t="str">
        <f>IF(AJ7="",NA(),AJ7)</f>
        <v>-</v>
      </c>
      <c r="AK6" s="35" t="str">
        <f t="shared" ref="AK6:AS6" si="5">IF(AK7="",NA(),AK7)</f>
        <v>-</v>
      </c>
      <c r="AL6" s="35" t="str">
        <f t="shared" si="5"/>
        <v>-</v>
      </c>
      <c r="AM6" s="35" t="str">
        <f t="shared" si="5"/>
        <v>-</v>
      </c>
      <c r="AN6" s="35">
        <f t="shared" si="5"/>
        <v>2099.59</v>
      </c>
      <c r="AO6" s="35" t="str">
        <f t="shared" si="5"/>
        <v>-</v>
      </c>
      <c r="AP6" s="35" t="str">
        <f t="shared" si="5"/>
        <v>-</v>
      </c>
      <c r="AQ6" s="35" t="str">
        <f t="shared" si="5"/>
        <v>-</v>
      </c>
      <c r="AR6" s="35" t="str">
        <f t="shared" si="5"/>
        <v>-</v>
      </c>
      <c r="AS6" s="35">
        <f t="shared" si="5"/>
        <v>227.4</v>
      </c>
      <c r="AT6" s="34" t="str">
        <f>IF(AT7="","",IF(AT7="-","【-】","【"&amp;SUBSTITUTE(TEXT(AT7,"#,##0.00"),"-","△")&amp;"】"))</f>
        <v>【195.44】</v>
      </c>
      <c r="AU6" s="35" t="str">
        <f>IF(AU7="",NA(),AU7)</f>
        <v>-</v>
      </c>
      <c r="AV6" s="35" t="str">
        <f t="shared" ref="AV6:BD6" si="6">IF(AV7="",NA(),AV7)</f>
        <v>-</v>
      </c>
      <c r="AW6" s="35" t="str">
        <f t="shared" si="6"/>
        <v>-</v>
      </c>
      <c r="AX6" s="35" t="str">
        <f t="shared" si="6"/>
        <v>-</v>
      </c>
      <c r="AY6" s="35">
        <f t="shared" si="6"/>
        <v>19.899999999999999</v>
      </c>
      <c r="AZ6" s="35" t="str">
        <f t="shared" si="6"/>
        <v>-</v>
      </c>
      <c r="BA6" s="35" t="str">
        <f t="shared" si="6"/>
        <v>-</v>
      </c>
      <c r="BB6" s="35" t="str">
        <f t="shared" si="6"/>
        <v>-</v>
      </c>
      <c r="BC6" s="35" t="str">
        <f t="shared" si="6"/>
        <v>-</v>
      </c>
      <c r="BD6" s="35">
        <f t="shared" si="6"/>
        <v>29.54</v>
      </c>
      <c r="BE6" s="34" t="str">
        <f>IF(BE7="","",IF(BE7="-","【-】","【"&amp;SUBSTITUTE(TEXT(BE7,"#,##0.00"),"-","△")&amp;"】"))</f>
        <v>【34.27】</v>
      </c>
      <c r="BF6" s="35" t="str">
        <f>IF(BF7="",NA(),BF7)</f>
        <v>-</v>
      </c>
      <c r="BG6" s="35" t="str">
        <f t="shared" ref="BG6:BO6" si="7">IF(BG7="",NA(),BG7)</f>
        <v>-</v>
      </c>
      <c r="BH6" s="35" t="str">
        <f t="shared" si="7"/>
        <v>-</v>
      </c>
      <c r="BI6" s="35" t="str">
        <f t="shared" si="7"/>
        <v>-</v>
      </c>
      <c r="BJ6" s="35">
        <f t="shared" si="7"/>
        <v>1714.04</v>
      </c>
      <c r="BK6" s="35" t="str">
        <f t="shared" si="7"/>
        <v>-</v>
      </c>
      <c r="BL6" s="35" t="str">
        <f t="shared" si="7"/>
        <v>-</v>
      </c>
      <c r="BM6" s="35" t="str">
        <f t="shared" si="7"/>
        <v>-</v>
      </c>
      <c r="BN6" s="35" t="str">
        <f t="shared" si="7"/>
        <v>-</v>
      </c>
      <c r="BO6" s="35">
        <f t="shared" si="7"/>
        <v>789.46</v>
      </c>
      <c r="BP6" s="34" t="str">
        <f>IF(BP7="","",IF(BP7="-","【-】","【"&amp;SUBSTITUTE(TEXT(BP7,"#,##0.00"),"-","△")&amp;"】"))</f>
        <v>【747.76】</v>
      </c>
      <c r="BQ6" s="35" t="str">
        <f>IF(BQ7="",NA(),BQ7)</f>
        <v>-</v>
      </c>
      <c r="BR6" s="35" t="str">
        <f t="shared" ref="BR6:BZ6" si="8">IF(BR7="",NA(),BR7)</f>
        <v>-</v>
      </c>
      <c r="BS6" s="35" t="str">
        <f t="shared" si="8"/>
        <v>-</v>
      </c>
      <c r="BT6" s="35" t="str">
        <f t="shared" si="8"/>
        <v>-</v>
      </c>
      <c r="BU6" s="35">
        <f t="shared" si="8"/>
        <v>47.37</v>
      </c>
      <c r="BV6" s="35" t="str">
        <f t="shared" si="8"/>
        <v>-</v>
      </c>
      <c r="BW6" s="35" t="str">
        <f t="shared" si="8"/>
        <v>-</v>
      </c>
      <c r="BX6" s="35" t="str">
        <f t="shared" si="8"/>
        <v>-</v>
      </c>
      <c r="BY6" s="35" t="str">
        <f t="shared" si="8"/>
        <v>-</v>
      </c>
      <c r="BZ6" s="35">
        <f t="shared" si="8"/>
        <v>57.77</v>
      </c>
      <c r="CA6" s="34" t="str">
        <f>IF(CA7="","",IF(CA7="-","【-】","【"&amp;SUBSTITUTE(TEXT(CA7,"#,##0.00"),"-","△")&amp;"】"))</f>
        <v>【59.51】</v>
      </c>
      <c r="CB6" s="35" t="str">
        <f>IF(CB7="",NA(),CB7)</f>
        <v>-</v>
      </c>
      <c r="CC6" s="35" t="str">
        <f t="shared" ref="CC6:CK6" si="9">IF(CC7="",NA(),CC7)</f>
        <v>-</v>
      </c>
      <c r="CD6" s="35" t="str">
        <f t="shared" si="9"/>
        <v>-</v>
      </c>
      <c r="CE6" s="35" t="str">
        <f t="shared" si="9"/>
        <v>-</v>
      </c>
      <c r="CF6" s="35">
        <f t="shared" si="9"/>
        <v>283.89999999999998</v>
      </c>
      <c r="CG6" s="35" t="str">
        <f t="shared" si="9"/>
        <v>-</v>
      </c>
      <c r="CH6" s="35" t="str">
        <f t="shared" si="9"/>
        <v>-</v>
      </c>
      <c r="CI6" s="35" t="str">
        <f t="shared" si="9"/>
        <v>-</v>
      </c>
      <c r="CJ6" s="35" t="str">
        <f t="shared" si="9"/>
        <v>-</v>
      </c>
      <c r="CK6" s="35">
        <f t="shared" si="9"/>
        <v>274.35000000000002</v>
      </c>
      <c r="CL6" s="34" t="str">
        <f>IF(CL7="","",IF(CL7="-","【-】","【"&amp;SUBSTITUTE(TEXT(CL7,"#,##0.00"),"-","△")&amp;"】"))</f>
        <v>【261.46】</v>
      </c>
      <c r="CM6" s="35" t="str">
        <f>IF(CM7="",NA(),CM7)</f>
        <v>-</v>
      </c>
      <c r="CN6" s="35" t="str">
        <f t="shared" ref="CN6:CV6" si="10">IF(CN7="",NA(),CN7)</f>
        <v>-</v>
      </c>
      <c r="CO6" s="35" t="str">
        <f t="shared" si="10"/>
        <v>-</v>
      </c>
      <c r="CP6" s="35" t="str">
        <f t="shared" si="10"/>
        <v>-</v>
      </c>
      <c r="CQ6" s="35">
        <f t="shared" si="10"/>
        <v>60.69</v>
      </c>
      <c r="CR6" s="35" t="str">
        <f t="shared" si="10"/>
        <v>-</v>
      </c>
      <c r="CS6" s="35" t="str">
        <f t="shared" si="10"/>
        <v>-</v>
      </c>
      <c r="CT6" s="35" t="str">
        <f t="shared" si="10"/>
        <v>-</v>
      </c>
      <c r="CU6" s="35" t="str">
        <f t="shared" si="10"/>
        <v>-</v>
      </c>
      <c r="CV6" s="35">
        <f t="shared" si="10"/>
        <v>50.68</v>
      </c>
      <c r="CW6" s="34" t="str">
        <f>IF(CW7="","",IF(CW7="-","【-】","【"&amp;SUBSTITUTE(TEXT(CW7,"#,##0.00"),"-","△")&amp;"】"))</f>
        <v>【52.23】</v>
      </c>
      <c r="CX6" s="35" t="str">
        <f>IF(CX7="",NA(),CX7)</f>
        <v>-</v>
      </c>
      <c r="CY6" s="35" t="str">
        <f t="shared" ref="CY6:DG6" si="11">IF(CY7="",NA(),CY7)</f>
        <v>-</v>
      </c>
      <c r="CZ6" s="35" t="str">
        <f t="shared" si="11"/>
        <v>-</v>
      </c>
      <c r="DA6" s="35" t="str">
        <f t="shared" si="11"/>
        <v>-</v>
      </c>
      <c r="DB6" s="35">
        <f t="shared" si="11"/>
        <v>80.34</v>
      </c>
      <c r="DC6" s="35" t="str">
        <f t="shared" si="11"/>
        <v>-</v>
      </c>
      <c r="DD6" s="35" t="str">
        <f t="shared" si="11"/>
        <v>-</v>
      </c>
      <c r="DE6" s="35" t="str">
        <f t="shared" si="11"/>
        <v>-</v>
      </c>
      <c r="DF6" s="35" t="str">
        <f t="shared" si="11"/>
        <v>-</v>
      </c>
      <c r="DG6" s="35">
        <f t="shared" si="11"/>
        <v>84.86</v>
      </c>
      <c r="DH6" s="34" t="str">
        <f>IF(DH7="","",IF(DH7="-","【-】","【"&amp;SUBSTITUTE(TEXT(DH7,"#,##0.00"),"-","△")&amp;"】"))</f>
        <v>【85.82】</v>
      </c>
      <c r="DI6" s="35" t="str">
        <f>IF(DI7="",NA(),DI7)</f>
        <v>-</v>
      </c>
      <c r="DJ6" s="35" t="str">
        <f t="shared" ref="DJ6:DR6" si="12">IF(DJ7="",NA(),DJ7)</f>
        <v>-</v>
      </c>
      <c r="DK6" s="35" t="str">
        <f t="shared" si="12"/>
        <v>-</v>
      </c>
      <c r="DL6" s="35" t="str">
        <f t="shared" si="12"/>
        <v>-</v>
      </c>
      <c r="DM6" s="35">
        <f t="shared" si="12"/>
        <v>5.43</v>
      </c>
      <c r="DN6" s="35" t="str">
        <f t="shared" si="12"/>
        <v>-</v>
      </c>
      <c r="DO6" s="35" t="str">
        <f t="shared" si="12"/>
        <v>-</v>
      </c>
      <c r="DP6" s="35" t="str">
        <f t="shared" si="12"/>
        <v>-</v>
      </c>
      <c r="DQ6" s="35" t="str">
        <f t="shared" si="12"/>
        <v>-</v>
      </c>
      <c r="DR6" s="35">
        <f t="shared" si="12"/>
        <v>24.13</v>
      </c>
      <c r="DS6" s="34" t="str">
        <f>IF(DS7="","",IF(DS7="-","【-】","【"&amp;SUBSTITUTE(TEXT(DS7,"#,##0.00"),"-","△")&amp;"】"))</f>
        <v>【24.12】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0.01</v>
      </c>
      <c r="EO6" s="34" t="str">
        <f>IF(EO7="","",IF(EO7="-","【-】","【"&amp;SUBSTITUTE(TEXT(EO7,"#,##0.00"),"-","△")&amp;"】"))</f>
        <v>【0.02】</v>
      </c>
    </row>
    <row r="7" spans="1:148" s="36" customFormat="1" x14ac:dyDescent="0.2">
      <c r="A7" s="28"/>
      <c r="B7" s="37">
        <v>2018</v>
      </c>
      <c r="C7" s="37">
        <v>262021</v>
      </c>
      <c r="D7" s="37">
        <v>46</v>
      </c>
      <c r="E7" s="37">
        <v>17</v>
      </c>
      <c r="F7" s="37">
        <v>5</v>
      </c>
      <c r="G7" s="37">
        <v>0</v>
      </c>
      <c r="H7" s="37" t="s">
        <v>96</v>
      </c>
      <c r="I7" s="37" t="s">
        <v>97</v>
      </c>
      <c r="J7" s="37" t="s">
        <v>98</v>
      </c>
      <c r="K7" s="37" t="s">
        <v>99</v>
      </c>
      <c r="L7" s="37" t="s">
        <v>100</v>
      </c>
      <c r="M7" s="37" t="s">
        <v>101</v>
      </c>
      <c r="N7" s="38" t="s">
        <v>102</v>
      </c>
      <c r="O7" s="38">
        <v>52.23</v>
      </c>
      <c r="P7" s="38">
        <v>2.3199999999999998</v>
      </c>
      <c r="Q7" s="38">
        <v>82.53</v>
      </c>
      <c r="R7" s="38">
        <v>2721</v>
      </c>
      <c r="S7" s="38">
        <v>82827</v>
      </c>
      <c r="T7" s="38">
        <v>342.13</v>
      </c>
      <c r="U7" s="38">
        <v>242.09</v>
      </c>
      <c r="V7" s="38">
        <v>1897</v>
      </c>
      <c r="W7" s="38">
        <v>1.1499999999999999</v>
      </c>
      <c r="X7" s="38">
        <v>1649.57</v>
      </c>
      <c r="Y7" s="38" t="s">
        <v>102</v>
      </c>
      <c r="Z7" s="38" t="s">
        <v>102</v>
      </c>
      <c r="AA7" s="38" t="s">
        <v>102</v>
      </c>
      <c r="AB7" s="38" t="s">
        <v>102</v>
      </c>
      <c r="AC7" s="38">
        <v>100.25</v>
      </c>
      <c r="AD7" s="38" t="s">
        <v>102</v>
      </c>
      <c r="AE7" s="38" t="s">
        <v>102</v>
      </c>
      <c r="AF7" s="38" t="s">
        <v>102</v>
      </c>
      <c r="AG7" s="38" t="s">
        <v>102</v>
      </c>
      <c r="AH7" s="38">
        <v>101.77</v>
      </c>
      <c r="AI7" s="38">
        <v>101.6</v>
      </c>
      <c r="AJ7" s="38" t="s">
        <v>102</v>
      </c>
      <c r="AK7" s="38" t="s">
        <v>102</v>
      </c>
      <c r="AL7" s="38" t="s">
        <v>102</v>
      </c>
      <c r="AM7" s="38" t="s">
        <v>102</v>
      </c>
      <c r="AN7" s="38">
        <v>2099.59</v>
      </c>
      <c r="AO7" s="38" t="s">
        <v>102</v>
      </c>
      <c r="AP7" s="38" t="s">
        <v>102</v>
      </c>
      <c r="AQ7" s="38" t="s">
        <v>102</v>
      </c>
      <c r="AR7" s="38" t="s">
        <v>102</v>
      </c>
      <c r="AS7" s="38">
        <v>227.4</v>
      </c>
      <c r="AT7" s="38">
        <v>195.44</v>
      </c>
      <c r="AU7" s="38" t="s">
        <v>102</v>
      </c>
      <c r="AV7" s="38" t="s">
        <v>102</v>
      </c>
      <c r="AW7" s="38" t="s">
        <v>102</v>
      </c>
      <c r="AX7" s="38" t="s">
        <v>102</v>
      </c>
      <c r="AY7" s="38">
        <v>19.899999999999999</v>
      </c>
      <c r="AZ7" s="38" t="s">
        <v>102</v>
      </c>
      <c r="BA7" s="38" t="s">
        <v>102</v>
      </c>
      <c r="BB7" s="38" t="s">
        <v>102</v>
      </c>
      <c r="BC7" s="38" t="s">
        <v>102</v>
      </c>
      <c r="BD7" s="38">
        <v>29.54</v>
      </c>
      <c r="BE7" s="38">
        <v>34.270000000000003</v>
      </c>
      <c r="BF7" s="38" t="s">
        <v>102</v>
      </c>
      <c r="BG7" s="38" t="s">
        <v>102</v>
      </c>
      <c r="BH7" s="38" t="s">
        <v>102</v>
      </c>
      <c r="BI7" s="38" t="s">
        <v>102</v>
      </c>
      <c r="BJ7" s="38">
        <v>1714.04</v>
      </c>
      <c r="BK7" s="38" t="s">
        <v>102</v>
      </c>
      <c r="BL7" s="38" t="s">
        <v>102</v>
      </c>
      <c r="BM7" s="38" t="s">
        <v>102</v>
      </c>
      <c r="BN7" s="38" t="s">
        <v>102</v>
      </c>
      <c r="BO7" s="38">
        <v>789.46</v>
      </c>
      <c r="BP7" s="38">
        <v>747.76</v>
      </c>
      <c r="BQ7" s="38" t="s">
        <v>102</v>
      </c>
      <c r="BR7" s="38" t="s">
        <v>102</v>
      </c>
      <c r="BS7" s="38" t="s">
        <v>102</v>
      </c>
      <c r="BT7" s="38" t="s">
        <v>102</v>
      </c>
      <c r="BU7" s="38">
        <v>47.37</v>
      </c>
      <c r="BV7" s="38" t="s">
        <v>102</v>
      </c>
      <c r="BW7" s="38" t="s">
        <v>102</v>
      </c>
      <c r="BX7" s="38" t="s">
        <v>102</v>
      </c>
      <c r="BY7" s="38" t="s">
        <v>102</v>
      </c>
      <c r="BZ7" s="38">
        <v>57.77</v>
      </c>
      <c r="CA7" s="38">
        <v>59.51</v>
      </c>
      <c r="CB7" s="38" t="s">
        <v>102</v>
      </c>
      <c r="CC7" s="38" t="s">
        <v>102</v>
      </c>
      <c r="CD7" s="38" t="s">
        <v>102</v>
      </c>
      <c r="CE7" s="38" t="s">
        <v>102</v>
      </c>
      <c r="CF7" s="38">
        <v>283.89999999999998</v>
      </c>
      <c r="CG7" s="38" t="s">
        <v>102</v>
      </c>
      <c r="CH7" s="38" t="s">
        <v>102</v>
      </c>
      <c r="CI7" s="38" t="s">
        <v>102</v>
      </c>
      <c r="CJ7" s="38" t="s">
        <v>102</v>
      </c>
      <c r="CK7" s="38">
        <v>274.35000000000002</v>
      </c>
      <c r="CL7" s="38">
        <v>261.45999999999998</v>
      </c>
      <c r="CM7" s="38" t="s">
        <v>102</v>
      </c>
      <c r="CN7" s="38" t="s">
        <v>102</v>
      </c>
      <c r="CO7" s="38" t="s">
        <v>102</v>
      </c>
      <c r="CP7" s="38" t="s">
        <v>102</v>
      </c>
      <c r="CQ7" s="38">
        <v>60.69</v>
      </c>
      <c r="CR7" s="38" t="s">
        <v>102</v>
      </c>
      <c r="CS7" s="38" t="s">
        <v>102</v>
      </c>
      <c r="CT7" s="38" t="s">
        <v>102</v>
      </c>
      <c r="CU7" s="38" t="s">
        <v>102</v>
      </c>
      <c r="CV7" s="38">
        <v>50.68</v>
      </c>
      <c r="CW7" s="38">
        <v>52.23</v>
      </c>
      <c r="CX7" s="38" t="s">
        <v>102</v>
      </c>
      <c r="CY7" s="38" t="s">
        <v>102</v>
      </c>
      <c r="CZ7" s="38" t="s">
        <v>102</v>
      </c>
      <c r="DA7" s="38" t="s">
        <v>102</v>
      </c>
      <c r="DB7" s="38">
        <v>80.34</v>
      </c>
      <c r="DC7" s="38" t="s">
        <v>102</v>
      </c>
      <c r="DD7" s="38" t="s">
        <v>102</v>
      </c>
      <c r="DE7" s="38" t="s">
        <v>102</v>
      </c>
      <c r="DF7" s="38" t="s">
        <v>102</v>
      </c>
      <c r="DG7" s="38">
        <v>84.86</v>
      </c>
      <c r="DH7" s="38">
        <v>85.82</v>
      </c>
      <c r="DI7" s="38" t="s">
        <v>102</v>
      </c>
      <c r="DJ7" s="38" t="s">
        <v>102</v>
      </c>
      <c r="DK7" s="38" t="s">
        <v>102</v>
      </c>
      <c r="DL7" s="38" t="s">
        <v>102</v>
      </c>
      <c r="DM7" s="38">
        <v>5.43</v>
      </c>
      <c r="DN7" s="38" t="s">
        <v>102</v>
      </c>
      <c r="DO7" s="38" t="s">
        <v>102</v>
      </c>
      <c r="DP7" s="38" t="s">
        <v>102</v>
      </c>
      <c r="DQ7" s="38" t="s">
        <v>102</v>
      </c>
      <c r="DR7" s="38">
        <v>24.13</v>
      </c>
      <c r="DS7" s="38">
        <v>24.12</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0.01</v>
      </c>
      <c r="EO7" s="38">
        <v>0.02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nec-setup</cp:lastModifiedBy>
  <cp:lastPrinted>2020-02-19T05:44:19Z</cp:lastPrinted>
  <dcterms:modified xsi:type="dcterms:W3CDTF">2020-02-19T05:55:14Z</dcterms:modified>
</cp:coreProperties>
</file>