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G:\02財政課\2019(H31)\12公営企業決算統計\01 通知・決算・資料\その他照会（経営比較分析含む）\R2.1.16経営比較分析表\回答\"/>
    </mc:Choice>
  </mc:AlternateContent>
  <xr:revisionPtr revIDLastSave="0" documentId="8_{3EBA037B-7D7B-4675-8D83-3C838CFB6243}" xr6:coauthVersionLast="36" xr6:coauthVersionMax="36" xr10:uidLastSave="{00000000-0000-0000-0000-000000000000}"/>
  <workbookProtection workbookAlgorithmName="SHA-512" workbookHashValue="zgp7V8WW8+Y+EgXZsCEtN2cx/fWqSCAZEEhpJP0NydGgOeUQCmqiXDXmv7cBmjnqgZhsFRHBf5Glqw1nHfcSkQ==" workbookSaltValue="Sg+vBIa6boIX6B9mqNtcxw==" workbookSpinCount="100000" lockStructure="1"/>
  <bookViews>
    <workbookView xWindow="0" yWindow="0" windowWidth="19200" windowHeight="70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BI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C11" i="5" l="1"/>
  <c r="DS54" i="4" s="1"/>
  <c r="MN54" i="4"/>
  <c r="MN32" i="4"/>
  <c r="CS78" i="4"/>
  <c r="MH78" i="4"/>
  <c r="IZ54" i="4"/>
  <c r="IZ32" i="4"/>
  <c r="BX32" i="4"/>
  <c r="HM78" i="4"/>
  <c r="FL54" i="4"/>
  <c r="FL32" i="4"/>
  <c r="BX54" i="4"/>
  <c r="D11" i="5"/>
  <c r="E11" i="5"/>
  <c r="B11" i="5"/>
  <c r="DS32" i="4" l="1"/>
  <c r="HG54" i="4"/>
  <c r="AE54" i="4"/>
  <c r="AN78" i="4"/>
  <c r="HG32" i="4"/>
  <c r="AE32" i="4"/>
  <c r="FH78" i="4"/>
  <c r="KC78" i="4"/>
  <c r="KU32" i="4"/>
  <c r="KU54" i="4"/>
  <c r="BZ78" i="4"/>
  <c r="BI54" i="4"/>
  <c r="BI32" i="4"/>
  <c r="EW54" i="4"/>
  <c r="LY54" i="4"/>
  <c r="LY32" i="4"/>
  <c r="GT78" i="4"/>
  <c r="LO78" i="4"/>
  <c r="IK54" i="4"/>
  <c r="IK32" i="4"/>
  <c r="EW32" i="4"/>
  <c r="KF54" i="4"/>
  <c r="KF32" i="4"/>
  <c r="P54" i="4"/>
  <c r="JJ78" i="4"/>
  <c r="GR54" i="4"/>
  <c r="GR32" i="4"/>
  <c r="U78" i="4"/>
  <c r="EO78" i="4"/>
  <c r="DD54" i="4"/>
  <c r="DD32" i="4"/>
  <c r="P32" i="4"/>
  <c r="GA78" i="4"/>
  <c r="EH54" i="4"/>
  <c r="EH32" i="4"/>
  <c r="BG78" i="4"/>
  <c r="AT54" i="4"/>
  <c r="AT32" i="4"/>
  <c r="HV54" i="4"/>
  <c r="HV32" i="4"/>
  <c r="LJ54" i="4"/>
  <c r="LJ32" i="4"/>
  <c r="KV78" i="4"/>
</calcChain>
</file>

<file path=xl/sharedStrings.xml><?xml version="1.0" encoding="utf-8"?>
<sst xmlns="http://schemas.openxmlformats.org/spreadsheetml/2006/main" count="322" uniqueCount="178">
  <si>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</si>
  <si>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</si>
  <si>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</si>
  <si>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</si>
  <si>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</si>
  <si>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</si>
  <si>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</si>
  <si>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</si>
  <si>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</si>
  <si>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</si>
  <si>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</si>
  <si>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</si>
  <si>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</si>
  <si>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</si>
  <si>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</si>
  <si>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</si>
  <si>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</si>
  <si>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</si>
  <si>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</si>
  <si>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</si>
  <si>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</si>
  <si>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</si>
  <si>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</si>
  <si>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</si>
  <si>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</si>
  <si>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</si>
  <si>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</si>
  <si>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</si>
  <si>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</si>
  <si>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</si>
  <si>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</si>
  <si>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</si>
  <si>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</si>
  <si>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</si>
  <si>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</si>
  <si>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</si>
  <si>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</si>
  <si>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</si>
  <si>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</si>
  <si>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</si>
  <si>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</si>
  <si>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</si>
  <si>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</si>
  <si>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</si>
  <si>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</si>
  <si>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</si>
  <si>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</si>
  <si>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</si>
  <si>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</si>
  <si>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</si>
  <si>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</si>
  <si>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</si>
  <si>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</si>
  <si>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</si>
  <si>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</si>
  <si>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</si>
  <si>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</si>
  <si>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</si>
  <si>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</si>
  <si>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</si>
  <si>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</si>
  <si>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</si>
  <si>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</si>
  <si>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</si>
  <si>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</si>
  <si>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</si>
  <si>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</si>
  <si>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</si>
  <si>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</si>
  <si>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</si>
  <si>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</si>
  <si>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</si>
  <si>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</si>
  <si>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</si>
  <si>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</si>
  <si>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</si>
  <si>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</si>
  <si>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</si>
  <si>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</si>
  <si>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</si>
  <si>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</si>
  <si>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</si>
  <si>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</si>
  <si>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</si>
  <si>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</si>
  <si>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</si>
  <si>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</si>
  <si>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</si>
  <si>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</si>
  <si>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</si>
  <si>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</si>
  <si>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</si>
  <si>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</si>
  <si>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</si>
  <si>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</si>
  <si>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</si>
  <si>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</si>
  <si>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</si>
  <si>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</si>
  <si>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</si>
  <si>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</si>
  <si>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</si>
  <si>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</si>
  <si>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</si>
  <si>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</si>
  <si>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</si>
  <si>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</si>
  <si>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</si>
  <si>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</si>
  <si>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</si>
  <si>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</si>
  <si>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</si>
  <si>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</si>
  <si>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</si>
  <si>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</si>
  <si>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</si>
  <si>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</si>
  <si>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</si>
  <si>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</si>
  <si>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</si>
  <si>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</si>
  <si>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</si>
  <si>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</si>
  <si>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</si>
  <si>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</si>
  <si>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</si>
  <si>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</si>
  <si>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</si>
  <si>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</si>
  <si>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</si>
  <si>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</si>
  <si>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</si>
  <si>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</si>
  <si>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</si>
  <si>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</si>
  <si>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</si>
  <si>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</si>
  <si>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</si>
  <si>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</si>
  <si>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</si>
  <si>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</si>
  <si>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</si>
  <si>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</si>
  <si>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</si>
  <si>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</si>
  <si>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</si>
  <si>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</si>
  <si>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</si>
  <si>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</si>
  <si>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</si>
  <si>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当該値(N-3)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</si>
  <si>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</si>
  <si>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</si>
  <si>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</si>
  <si>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</si>
  <si>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京都府</t>
  </si>
  <si>
    <t>舞鶴市</t>
  </si>
  <si>
    <t>舞鶴市民病院</t>
  </si>
  <si>
    <t>条例全部</t>
  </si>
  <si>
    <t>病院事業</t>
  </si>
  <si>
    <t>一般病院</t>
  </si>
  <si>
    <t>100床以上～200床未満</t>
  </si>
  <si>
    <t>非設置</t>
  </si>
  <si>
    <t>直営</t>
  </si>
  <si>
    <t>訓</t>
  </si>
  <si>
    <t>へ</t>
  </si>
  <si>
    <t>非該当</t>
  </si>
  <si>
    <t>２０：１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</si>
  <si>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</si>
  <si>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</si>
  <si>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</si>
  <si>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</si>
  <si>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</si>
  <si>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</si>
  <si>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 xml:space="preserve"> 平成２６年度から、療養病床に特化した医療療養型病床として、急性期医療を担う市内公的３病院との連携を緊密に図りながら、地域に不足する慢性期医療の確保に努めています。</t>
    <phoneticPr fontId="5"/>
  </si>
  <si>
    <t>　旧病院から新病院へ移行した際、病棟を新設、旧病院の病棟は平成28年度に処分したため、有形固定資産の償却率は非常に低くなっています。一方、機械備品はその多くを旧病院から引き継いだため、平均値に近い減価償却率となっています。老朽化した機械備品については、その必要性を再検討した上で、順次更新を行います。</t>
    <rPh sb="96" eb="97">
      <t>チカ</t>
    </rPh>
    <phoneticPr fontId="5"/>
  </si>
  <si>
    <t>　④病床利用率と、⑤入院患者１人１日当たり収益が増加していることから、②医業収支比率が向上しています。一方で、慢性期医療であることから、平均値に比べて⑤入院患者１人１日当たり収益は低く、⑦職員給与費対医業収益比率は高くなっています。</t>
    <rPh sb="51" eb="53">
      <t>イッポウ</t>
    </rPh>
    <rPh sb="68" eb="71">
      <t>ヘイキンチ</t>
    </rPh>
    <rPh sb="72" eb="73">
      <t>クラ</t>
    </rPh>
    <rPh sb="94" eb="96">
      <t>ショクイン</t>
    </rPh>
    <rPh sb="96" eb="98">
      <t>キュウヨ</t>
    </rPh>
    <rPh sb="98" eb="99">
      <t>ヒ</t>
    </rPh>
    <rPh sb="99" eb="100">
      <t>タイ</t>
    </rPh>
    <rPh sb="100" eb="102">
      <t>イギョウ</t>
    </rPh>
    <rPh sb="102" eb="104">
      <t>シュウエキ</t>
    </rPh>
    <rPh sb="104" eb="106">
      <t>ヒリツ</t>
    </rPh>
    <rPh sb="107" eb="108">
      <t>タカ</t>
    </rPh>
    <phoneticPr fontId="5"/>
  </si>
  <si>
    <t>　市立舞鶴市民病院は、慢性期医療に特化して包括診療となるため、急性期医療を主とした平均値より、⑤１人１日当たりの収益額は低く、⑦職員給与費対医業収益比率は高くなっています。これは慢性期医療が、急性期医療に比べて収益性が低いことによるものです。一方、病床利用率は平均値よりも高くなっており、これは地域における慢性期医療のニーズに対応した結果として、高い稼働率に繋がったことを示しています。
　今後も引き続き、地域の医療ニーズに対応すべく、高い④病床利用率を維持するとともに、②医業収支比率の向上に努めます。</t>
    <rPh sb="21" eb="23">
      <t>ホウカツ</t>
    </rPh>
    <rPh sb="23" eb="25">
      <t>シンリョウ</t>
    </rPh>
    <rPh sb="198" eb="199">
      <t>ヒ</t>
    </rPh>
    <rPh sb="200" eb="201">
      <t>ツヅ</t>
    </rPh>
    <rPh sb="203" eb="205">
      <t>チイキ</t>
    </rPh>
    <rPh sb="206" eb="208">
      <t>イリョウ</t>
    </rPh>
    <rPh sb="212" eb="214">
      <t>タイオウ</t>
    </rPh>
    <rPh sb="218" eb="219">
      <t>タカ</t>
    </rPh>
    <rPh sb="221" eb="223">
      <t>ビョウショウ</t>
    </rPh>
    <rPh sb="223" eb="226">
      <t>リヨウリツ</t>
    </rPh>
    <rPh sb="227" eb="229">
      <t>イジ</t>
    </rPh>
    <rPh sb="237" eb="239">
      <t>イギョウ</t>
    </rPh>
    <rPh sb="239" eb="241">
      <t>シュウシ</t>
    </rPh>
    <rPh sb="241" eb="243">
      <t>ヒリツ</t>
    </rPh>
    <rPh sb="244" eb="246">
      <t>コウジョウ</t>
    </rPh>
    <rPh sb="247" eb="248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</si>
</sst>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89.7</c:v>
                </c:pt>
                <c:pt idx="2">
                  <c:v>90.9</c:v>
                </c:pt>
                <c:pt idx="3">
                  <c:v>93.1</c:v>
                </c:pt>
                <c:pt idx="4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1-45F1-9F55-E9D25DCE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77592"/>
        <c:axId val="22567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68.3</c:v>
                </c:pt>
                <c:pt idx="1">
                  <c:v>67.900000000000006</c:v>
                </c:pt>
                <c:pt idx="2">
                  <c:v>69.8</c:v>
                </c:pt>
                <c:pt idx="3">
                  <c:v>69.7</c:v>
                </c:pt>
                <c:pt idx="4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1-45F1-9F55-E9D25DCE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77592"/>
        <c:axId val="225678984"/>
      </c:lineChart>
      <c:dateAx>
        <c:axId val="225177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678984"/>
        <c:crosses val="autoZero"/>
        <c:auto val="1"/>
        <c:lblOffset val="100"/>
        <c:baseTimeUnit val="years"/>
      </c:dateAx>
      <c:valAx>
        <c:axId val="22567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177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8067</c:v>
                </c:pt>
                <c:pt idx="1">
                  <c:v>6831</c:v>
                </c:pt>
                <c:pt idx="2">
                  <c:v>7437</c:v>
                </c:pt>
                <c:pt idx="3">
                  <c:v>7692</c:v>
                </c:pt>
                <c:pt idx="4">
                  <c:v>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F-4AE7-A6D4-BB7FC4D6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06456"/>
        <c:axId val="2914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9726</c:v>
                </c:pt>
                <c:pt idx="1">
                  <c:v>10037</c:v>
                </c:pt>
                <c:pt idx="2">
                  <c:v>9976</c:v>
                </c:pt>
                <c:pt idx="3">
                  <c:v>10130</c:v>
                </c:pt>
                <c:pt idx="4">
                  <c:v>10244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F-4AE7-A6D4-BB7FC4D6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06456"/>
        <c:axId val="291406848"/>
      </c:lineChart>
      <c:dateAx>
        <c:axId val="291406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406848"/>
        <c:crosses val="autoZero"/>
        <c:auto val="1"/>
        <c:lblOffset val="100"/>
        <c:baseTimeUnit val="years"/>
      </c:dateAx>
      <c:valAx>
        <c:axId val="2914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1406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16384</c:v>
                </c:pt>
                <c:pt idx="1">
                  <c:v>17289</c:v>
                </c:pt>
                <c:pt idx="2">
                  <c:v>18131</c:v>
                </c:pt>
                <c:pt idx="3">
                  <c:v>18626</c:v>
                </c:pt>
                <c:pt idx="4">
                  <c:v>19522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0-4192-8C9B-BD98D2EF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407632"/>
        <c:axId val="29140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32431</c:v>
                </c:pt>
                <c:pt idx="1">
                  <c:v>32532</c:v>
                </c:pt>
                <c:pt idx="2">
                  <c:v>33492</c:v>
                </c:pt>
                <c:pt idx="3">
                  <c:v>34136</c:v>
                </c:pt>
                <c:pt idx="4">
                  <c:v>34924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0-4192-8C9B-BD98D2EF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07632"/>
        <c:axId val="291408024"/>
      </c:lineChart>
      <c:dateAx>
        <c:axId val="29140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408024"/>
        <c:crosses val="autoZero"/>
        <c:auto val="1"/>
        <c:lblOffset val="100"/>
        <c:baseTimeUnit val="years"/>
      </c:dateAx>
      <c:valAx>
        <c:axId val="29140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140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349.9</c:v>
                </c:pt>
                <c:pt idx="1">
                  <c:v>293.89999999999998</c:v>
                </c:pt>
                <c:pt idx="2">
                  <c:v>333.4</c:v>
                </c:pt>
                <c:pt idx="3">
                  <c:v>50.9</c:v>
                </c:pt>
                <c:pt idx="4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6-464A-BC1B-69FAF69E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88552"/>
        <c:axId val="22548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112.9</c:v>
                </c:pt>
                <c:pt idx="1">
                  <c:v>118.9</c:v>
                </c:pt>
                <c:pt idx="2">
                  <c:v>119.5</c:v>
                </c:pt>
                <c:pt idx="3">
                  <c:v>116.9</c:v>
                </c:pt>
                <c:pt idx="4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6-464A-BC1B-69FAF69E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8552"/>
        <c:axId val="225488944"/>
      </c:lineChart>
      <c:dateAx>
        <c:axId val="225488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488944"/>
        <c:crosses val="autoZero"/>
        <c:auto val="1"/>
        <c:lblOffset val="100"/>
        <c:baseTimeUnit val="years"/>
      </c:dateAx>
      <c:valAx>
        <c:axId val="22548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488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68.5</c:v>
                </c:pt>
                <c:pt idx="2">
                  <c:v>68.099999999999994</c:v>
                </c:pt>
                <c:pt idx="3">
                  <c:v>78.5</c:v>
                </c:pt>
                <c:pt idx="4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6-4AA3-A849-BB77127F2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80096"/>
        <c:axId val="290580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85.3</c:v>
                </c:pt>
                <c:pt idx="2">
                  <c:v>84.2</c:v>
                </c:pt>
                <c:pt idx="3">
                  <c:v>83.9</c:v>
                </c:pt>
                <c:pt idx="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6-4AA3-A849-BB77127F2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80096"/>
        <c:axId val="290580488"/>
      </c:lineChart>
      <c:dateAx>
        <c:axId val="29058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580488"/>
        <c:crosses val="autoZero"/>
        <c:auto val="1"/>
        <c:lblOffset val="100"/>
        <c:baseTimeUnit val="years"/>
      </c:dateAx>
      <c:valAx>
        <c:axId val="290580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58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100.2</c:v>
                </c:pt>
                <c:pt idx="1">
                  <c:v>92.5</c:v>
                </c:pt>
                <c:pt idx="2">
                  <c:v>98.9</c:v>
                </c:pt>
                <c:pt idx="3">
                  <c:v>101.3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A-4038-AED9-8263427B5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82840"/>
        <c:axId val="29058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98.3</c:v>
                </c:pt>
                <c:pt idx="2">
                  <c:v>96.7</c:v>
                </c:pt>
                <c:pt idx="3">
                  <c:v>96.6</c:v>
                </c:pt>
                <c:pt idx="4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A-4038-AED9-8263427B5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82840"/>
        <c:axId val="290583232"/>
      </c:lineChart>
      <c:dateAx>
        <c:axId val="29058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583232"/>
        <c:crosses val="autoZero"/>
        <c:auto val="1"/>
        <c:lblOffset val="100"/>
        <c:baseTimeUnit val="years"/>
      </c:dateAx>
      <c:valAx>
        <c:axId val="29058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9058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56.8</c:v>
                </c:pt>
                <c:pt idx="2">
                  <c:v>24.1</c:v>
                </c:pt>
                <c:pt idx="3">
                  <c:v>29</c:v>
                </c:pt>
                <c:pt idx="4">
                  <c:v>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7-4B3D-9795-329FE73D8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34192"/>
        <c:axId val="29103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52.4</c:v>
                </c:pt>
                <c:pt idx="2">
                  <c:v>52.5</c:v>
                </c:pt>
                <c:pt idx="3">
                  <c:v>53.5</c:v>
                </c:pt>
                <c:pt idx="4">
                  <c:v>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7-4B3D-9795-329FE73D8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34192"/>
        <c:axId val="291034584"/>
      </c:lineChart>
      <c:dateAx>
        <c:axId val="29103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4584"/>
        <c:crosses val="autoZero"/>
        <c:auto val="1"/>
        <c:lblOffset val="100"/>
        <c:baseTimeUnit val="years"/>
      </c:dateAx>
      <c:valAx>
        <c:axId val="29103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1034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76.900000000000006</c:v>
                </c:pt>
                <c:pt idx="1">
                  <c:v>80.099999999999994</c:v>
                </c:pt>
                <c:pt idx="2">
                  <c:v>58.1</c:v>
                </c:pt>
                <c:pt idx="3">
                  <c:v>65.599999999999994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B-49BC-B5EC-EDEFF1FDF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82448"/>
        <c:axId val="29058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69.599999999999994</c:v>
                </c:pt>
                <c:pt idx="1">
                  <c:v>69.2</c:v>
                </c:pt>
                <c:pt idx="2">
                  <c:v>69.7</c:v>
                </c:pt>
                <c:pt idx="3">
                  <c:v>71.3</c:v>
                </c:pt>
                <c:pt idx="4">
                  <c:v>71.400000000000006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B-49BC-B5EC-EDEFF1FDF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82448"/>
        <c:axId val="290582056"/>
      </c:lineChart>
      <c:dateAx>
        <c:axId val="290582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582056"/>
        <c:crosses val="autoZero"/>
        <c:auto val="1"/>
        <c:lblOffset val="100"/>
        <c:baseTimeUnit val="years"/>
      </c:dateAx>
      <c:valAx>
        <c:axId val="29058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582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48976550</c:v>
                </c:pt>
                <c:pt idx="1">
                  <c:v>44035180</c:v>
                </c:pt>
                <c:pt idx="2">
                  <c:v>16029260</c:v>
                </c:pt>
                <c:pt idx="3">
                  <c:v>16121670</c:v>
                </c:pt>
                <c:pt idx="4">
                  <c:v>15698410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F-4592-95CE-043F9D07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33800"/>
        <c:axId val="29103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35115689</c:v>
                </c:pt>
                <c:pt idx="1">
                  <c:v>35730958</c:v>
                </c:pt>
                <c:pt idx="2">
                  <c:v>37752628</c:v>
                </c:pt>
                <c:pt idx="3">
                  <c:v>39094598</c:v>
                </c:pt>
                <c:pt idx="4">
                  <c:v>40683727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F-4592-95CE-043F9D07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33800"/>
        <c:axId val="291035368"/>
      </c:lineChart>
      <c:dateAx>
        <c:axId val="291033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5368"/>
        <c:crosses val="autoZero"/>
        <c:auto val="1"/>
        <c:lblOffset val="100"/>
        <c:baseTimeUnit val="years"/>
      </c:dateAx>
      <c:valAx>
        <c:axId val="29103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1033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6.9</c:v>
                </c:pt>
                <c:pt idx="2">
                  <c:v>7.9</c:v>
                </c:pt>
                <c:pt idx="3">
                  <c:v>8.1999999999999993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5-436E-AEEE-8F9622772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036152"/>
        <c:axId val="29103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18.7</c:v>
                </c:pt>
                <c:pt idx="3">
                  <c:v>18.3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5-436E-AEEE-8F9622772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036152"/>
        <c:axId val="291036544"/>
      </c:lineChart>
      <c:dateAx>
        <c:axId val="291036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036544"/>
        <c:crosses val="autoZero"/>
        <c:auto val="1"/>
        <c:lblOffset val="100"/>
        <c:baseTimeUnit val="years"/>
      </c:dateAx>
      <c:valAx>
        <c:axId val="29103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1036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98</c:v>
                </c:pt>
                <c:pt idx="2">
                  <c:v>101</c:v>
                </c:pt>
                <c:pt idx="3">
                  <c:v>88.4</c:v>
                </c:pt>
                <c:pt idx="4">
                  <c:v>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E-4FE6-A43E-ABB384E6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81272"/>
        <c:axId val="29140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62.5</c:v>
                </c:pt>
                <c:pt idx="2">
                  <c:v>63.4</c:v>
                </c:pt>
                <c:pt idx="3">
                  <c:v>63.4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E-4FE6-A43E-ABB384E6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81272"/>
        <c:axId val="291405672"/>
      </c:lineChart>
      <c:dateAx>
        <c:axId val="29058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405672"/>
        <c:crosses val="autoZero"/>
        <c:auto val="1"/>
        <c:lblOffset val="100"/>
        <c:baseTimeUnit val="years"/>
      </c:dateAx>
      <c:valAx>
        <c:axId val="29140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581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E91"/>
  <sheetViews>
    <sheetView showGridLines="0" tabSelected="1" zoomScaleNormal="100" zoomScaleSheetLayoutView="70" workbookViewId="0">
      <selection activeCell="OA81" sqref="OA81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0" hidden="1" customWidth="1"/>
    <col min="395" max="395" width="3.269531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 x14ac:dyDescent="0.2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 x14ac:dyDescent="0.2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54" t="str">
        <f>データ!H6</f>
        <v>京都府舞鶴市　舞鶴市民病院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41" t="str">
        <f>データ!K6</f>
        <v>条例全部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100床以上～200床未満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 t="str">
        <f>データ!Y6</f>
        <v>-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>
        <f>データ!Z6</f>
        <v>100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4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へ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100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30">
        <f>データ!U6</f>
        <v>82827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4671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２０：１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 t="str">
        <f>データ!AE6</f>
        <v>-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>
        <f>データ!AF6</f>
        <v>99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99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 x14ac:dyDescent="0.2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 x14ac:dyDescent="0.2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72</v>
      </c>
      <c r="NK18" s="120"/>
      <c r="NL18" s="120"/>
      <c r="NM18" s="123" t="s">
        <v>173</v>
      </c>
      <c r="NN18" s="124"/>
      <c r="NO18" s="119" t="s">
        <v>38</v>
      </c>
      <c r="NP18" s="120"/>
      <c r="NQ18" s="120"/>
      <c r="NR18" s="123" t="s">
        <v>173</v>
      </c>
      <c r="NS18" s="124"/>
      <c r="NT18" s="119" t="s">
        <v>38</v>
      </c>
      <c r="NU18" s="120"/>
      <c r="NV18" s="120"/>
      <c r="NW18" s="123" t="s">
        <v>173</v>
      </c>
      <c r="NX18" s="124"/>
      <c r="OC18" s="2" t="s">
        <v>39</v>
      </c>
      <c r="OE18" s="2" t="s">
        <v>40</v>
      </c>
    </row>
    <row r="19" spans="1:395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41</v>
      </c>
      <c r="OD19" s="29"/>
      <c r="OE19" s="28">
        <v>1</v>
      </c>
    </row>
    <row r="20" spans="1:395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42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43</v>
      </c>
      <c r="OD20" s="29"/>
      <c r="OE20" s="28">
        <v>2</v>
      </c>
    </row>
    <row r="21" spans="1:395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44</v>
      </c>
      <c r="OD21" s="29"/>
      <c r="OE21" s="28">
        <v>3</v>
      </c>
    </row>
    <row r="22" spans="1:395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174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45</v>
      </c>
      <c r="OD22" s="29"/>
      <c r="OE22" s="28">
        <v>4</v>
      </c>
    </row>
    <row r="23" spans="1:395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46</v>
      </c>
      <c r="OD23" s="29"/>
      <c r="OE23" s="28">
        <v>5</v>
      </c>
    </row>
    <row r="24" spans="1:395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47</v>
      </c>
      <c r="OD24" s="29"/>
      <c r="OE24" s="28">
        <v>6</v>
      </c>
    </row>
    <row r="25" spans="1:395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48</v>
      </c>
      <c r="OD25" s="29"/>
      <c r="OE25" s="28">
        <v>7</v>
      </c>
    </row>
    <row r="26" spans="1:395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49</v>
      </c>
      <c r="OD26" s="29"/>
      <c r="OE26" s="28">
        <v>8</v>
      </c>
    </row>
    <row r="27" spans="1:395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50</v>
      </c>
      <c r="OD27" s="29"/>
      <c r="OE27" s="28">
        <v>9</v>
      </c>
    </row>
    <row r="28" spans="1:395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51</v>
      </c>
      <c r="OD28" s="29"/>
      <c r="OE28" s="28">
        <v>10</v>
      </c>
    </row>
    <row r="29" spans="1:395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52</v>
      </c>
      <c r="OD29" s="29"/>
      <c r="OE29" s="28">
        <v>11</v>
      </c>
    </row>
    <row r="30" spans="1:395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53</v>
      </c>
      <c r="OD30" s="29"/>
      <c r="OE30" s="28">
        <v>12</v>
      </c>
    </row>
    <row r="31" spans="1:395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54</v>
      </c>
      <c r="OD31" s="29"/>
      <c r="OE31" s="29"/>
    </row>
    <row r="32" spans="1:395" ht="13.5" customHeight="1" x14ac:dyDescent="0.2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55</v>
      </c>
      <c r="OD32" s="29"/>
      <c r="OE32" s="29"/>
    </row>
    <row r="33" spans="1:395" ht="13.5" customHeight="1" x14ac:dyDescent="0.2">
      <c r="A33" s="2"/>
      <c r="B33" s="25"/>
      <c r="D33" s="5"/>
      <c r="E33" s="5"/>
      <c r="F33" s="5"/>
      <c r="G33" s="104" t="s">
        <v>56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100.2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92.5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98.9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101.3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98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56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52.1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68.5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68.099999999999994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78.5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80.2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56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349.9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293.89999999999998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333.4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50.9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48.3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56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80.2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89.7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90.9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93.1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94.7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57</v>
      </c>
      <c r="OD33" s="29"/>
      <c r="OE33" s="29"/>
    </row>
    <row r="34" spans="1:395" ht="13.5" customHeight="1" x14ac:dyDescent="0.2">
      <c r="A34" s="2"/>
      <c r="B34" s="25"/>
      <c r="D34" s="5"/>
      <c r="E34" s="5"/>
      <c r="F34" s="5"/>
      <c r="G34" s="104" t="s">
        <v>58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96.9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98.3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96.7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96.6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97.2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58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85.4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85.3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84.2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83.9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84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58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112.9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118.9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119.5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116.9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117.1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58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68.3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67.900000000000006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69.8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69.7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70.099999999999994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59</v>
      </c>
      <c r="OD34" s="29"/>
      <c r="OE34" s="29"/>
    </row>
    <row r="35" spans="1:395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60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61</v>
      </c>
      <c r="OD35" s="29"/>
      <c r="OE35" s="29"/>
    </row>
    <row r="36" spans="1:395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62</v>
      </c>
      <c r="OD36" s="29"/>
      <c r="OE36" s="29"/>
    </row>
    <row r="37" spans="1:395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63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64</v>
      </c>
      <c r="OD37" s="29"/>
      <c r="OE37" s="29"/>
    </row>
    <row r="38" spans="1:395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65</v>
      </c>
      <c r="OD38" s="29"/>
      <c r="OE38" s="29"/>
    </row>
    <row r="39" spans="1:395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176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66</v>
      </c>
      <c r="OD39" s="29"/>
      <c r="OE39" s="29"/>
    </row>
    <row r="40" spans="1:395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67</v>
      </c>
      <c r="OD40" s="29"/>
      <c r="OE40" s="29"/>
    </row>
    <row r="41" spans="1:395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68</v>
      </c>
      <c r="OD41" s="29"/>
      <c r="OE41" s="29"/>
    </row>
    <row r="42" spans="1:395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69</v>
      </c>
      <c r="OD42" s="29"/>
      <c r="OE42" s="29"/>
    </row>
    <row r="43" spans="1:395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70</v>
      </c>
      <c r="OD43" s="29"/>
      <c r="OE43" s="29"/>
    </row>
    <row r="44" spans="1:395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71</v>
      </c>
      <c r="OD44" s="29"/>
      <c r="OE44" s="29"/>
    </row>
    <row r="45" spans="1:395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72</v>
      </c>
      <c r="OD45" s="29"/>
      <c r="OE45" s="29"/>
    </row>
    <row r="46" spans="1:395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73</v>
      </c>
      <c r="OD46" s="29"/>
      <c r="OE46" s="29"/>
    </row>
    <row r="47" spans="1:395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74</v>
      </c>
      <c r="OD47" s="29"/>
      <c r="OE47" s="29"/>
    </row>
    <row r="48" spans="1:395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75</v>
      </c>
      <c r="OD48" s="29"/>
      <c r="OE48" s="29"/>
    </row>
    <row r="49" spans="1:395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76</v>
      </c>
      <c r="OD49" s="31"/>
      <c r="OE49" s="29"/>
    </row>
    <row r="50" spans="1:395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77</v>
      </c>
      <c r="OD50" s="29"/>
      <c r="OE50" s="29"/>
    </row>
    <row r="51" spans="1:395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78</v>
      </c>
      <c r="OD51" s="29"/>
    </row>
    <row r="52" spans="1:395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79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 x14ac:dyDescent="0.2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175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 x14ac:dyDescent="0.2">
      <c r="A55" s="2"/>
      <c r="B55" s="25"/>
      <c r="C55" s="5"/>
      <c r="D55" s="5"/>
      <c r="E55" s="5"/>
      <c r="F55" s="5"/>
      <c r="G55" s="104" t="s">
        <v>56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16384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17289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18131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18626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19522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56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8067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6831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7437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7692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7218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56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133.5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98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101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88.4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86.2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56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8.6999999999999993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6.9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7.9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8.1999999999999993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7.8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 x14ac:dyDescent="0.2">
      <c r="A56" s="2"/>
      <c r="B56" s="25"/>
      <c r="C56" s="5"/>
      <c r="D56" s="5"/>
      <c r="E56" s="5"/>
      <c r="F56" s="5"/>
      <c r="G56" s="104" t="s">
        <v>58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32431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32532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33492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34136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34924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58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9726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10037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9976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10130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10244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58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62.1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62.5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63.4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63.4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63.7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58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18.899999999999999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18.7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18.3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17.7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 x14ac:dyDescent="0.2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 x14ac:dyDescent="0.2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 x14ac:dyDescent="0.2">
      <c r="A62" s="27"/>
      <c r="B62" s="22"/>
      <c r="C62" s="23"/>
      <c r="D62" s="23"/>
      <c r="E62" s="23"/>
      <c r="F62" s="90" t="s">
        <v>80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 x14ac:dyDescent="0.2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81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177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2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2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2">
      <c r="A79" s="2"/>
      <c r="B79" s="25"/>
      <c r="C79" s="5"/>
      <c r="D79" s="5"/>
      <c r="E79" s="5"/>
      <c r="F79" s="5"/>
      <c r="G79" s="38"/>
      <c r="H79" s="38"/>
      <c r="I79" s="42"/>
      <c r="J79" s="83" t="s">
        <v>56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54.9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56.8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24.1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29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32.4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56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76.900000000000006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80.099999999999994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58.1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65.599999999999994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75.099999999999994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56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48976550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44035180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16029260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16121670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15698410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2"/>
      <c r="J80" s="83" t="s">
        <v>58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52.2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52.4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54.1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58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69.599999999999994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69.2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69.7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71.3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71.400000000000006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58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35115689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35730958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37752628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39094598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40683727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2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 x14ac:dyDescent="0.2">
      <c r="B85" t="s">
        <v>82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 x14ac:dyDescent="0.2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 x14ac:dyDescent="0.2">
      <c r="A89" s="46"/>
      <c r="B89" s="47" t="s">
        <v>83</v>
      </c>
      <c r="C89" s="47" t="s">
        <v>84</v>
      </c>
      <c r="D89" s="47" t="s">
        <v>85</v>
      </c>
      <c r="E89" s="47" t="s">
        <v>86</v>
      </c>
      <c r="F89" s="47" t="s">
        <v>87</v>
      </c>
      <c r="G89" s="47" t="s">
        <v>88</v>
      </c>
      <c r="H89" s="47" t="s">
        <v>89</v>
      </c>
      <c r="I89" s="47" t="s">
        <v>90</v>
      </c>
      <c r="J89" s="47" t="s">
        <v>83</v>
      </c>
      <c r="K89" s="47" t="s">
        <v>91</v>
      </c>
      <c r="L89" s="47" t="s">
        <v>85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 x14ac:dyDescent="0.2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CA/v5U18aw0xG0lhpF6JaO2dLlAeu8+eXssUddtStbD05VlJ3JfT+CKcC/UcAwwXdLnLXnWMjV8I6z1uGAPFdQ==" saltValue="GvXQlndYhH+hqcQnuX8mw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 xr:uid="{00000000-0002-0000-0000-000000000000}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53" width="11.90625" customWidth="1"/>
    <col min="154" max="154" width="10.90625" customWidth="1"/>
  </cols>
  <sheetData>
    <row r="1" spans="1:154" x14ac:dyDescent="0.2">
      <c r="A1" t="s">
        <v>92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 x14ac:dyDescent="0.2">
      <c r="A2" s="50" t="s">
        <v>93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 x14ac:dyDescent="0.2">
      <c r="A3" s="50" t="s">
        <v>94</v>
      </c>
      <c r="B3" s="51" t="s">
        <v>95</v>
      </c>
      <c r="C3" s="51" t="s">
        <v>96</v>
      </c>
      <c r="D3" s="51" t="s">
        <v>97</v>
      </c>
      <c r="E3" s="51" t="s">
        <v>98</v>
      </c>
      <c r="F3" s="51" t="s">
        <v>99</v>
      </c>
      <c r="G3" s="51" t="s">
        <v>100</v>
      </c>
      <c r="H3" s="52" t="s">
        <v>101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102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80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 x14ac:dyDescent="0.2">
      <c r="A4" s="50" t="s">
        <v>103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104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105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106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107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108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109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110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111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112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113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114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 x14ac:dyDescent="0.2">
      <c r="A5" s="50" t="s">
        <v>115</v>
      </c>
      <c r="B5" s="63"/>
      <c r="C5" s="63"/>
      <c r="D5" s="63"/>
      <c r="E5" s="63"/>
      <c r="F5" s="63"/>
      <c r="G5" s="63"/>
      <c r="H5" s="64" t="s">
        <v>116</v>
      </c>
      <c r="I5" s="64" t="s">
        <v>117</v>
      </c>
      <c r="J5" s="64" t="s">
        <v>118</v>
      </c>
      <c r="K5" s="64" t="s">
        <v>1</v>
      </c>
      <c r="L5" s="64" t="s">
        <v>2</v>
      </c>
      <c r="M5" s="64" t="s">
        <v>3</v>
      </c>
      <c r="N5" s="64" t="s">
        <v>119</v>
      </c>
      <c r="O5" s="64" t="s">
        <v>5</v>
      </c>
      <c r="P5" s="64" t="s">
        <v>120</v>
      </c>
      <c r="Q5" s="64" t="s">
        <v>121</v>
      </c>
      <c r="R5" s="64" t="s">
        <v>122</v>
      </c>
      <c r="S5" s="64" t="s">
        <v>123</v>
      </c>
      <c r="T5" s="64" t="s">
        <v>124</v>
      </c>
      <c r="U5" s="64" t="s">
        <v>125</v>
      </c>
      <c r="V5" s="64" t="s">
        <v>126</v>
      </c>
      <c r="W5" s="64" t="s">
        <v>127</v>
      </c>
      <c r="X5" s="64" t="s">
        <v>128</v>
      </c>
      <c r="Y5" s="64" t="s">
        <v>129</v>
      </c>
      <c r="Z5" s="64" t="s">
        <v>130</v>
      </c>
      <c r="AA5" s="64" t="s">
        <v>131</v>
      </c>
      <c r="AB5" s="64" t="s">
        <v>132</v>
      </c>
      <c r="AC5" s="64" t="s">
        <v>133</v>
      </c>
      <c r="AD5" s="64" t="s">
        <v>134</v>
      </c>
      <c r="AE5" s="64" t="s">
        <v>135</v>
      </c>
      <c r="AF5" s="64" t="s">
        <v>136</v>
      </c>
      <c r="AG5" s="64" t="s">
        <v>137</v>
      </c>
      <c r="AH5" s="64" t="s">
        <v>138</v>
      </c>
      <c r="AI5" s="64" t="s">
        <v>139</v>
      </c>
      <c r="AJ5" s="64" t="s">
        <v>140</v>
      </c>
      <c r="AK5" s="64" t="s">
        <v>141</v>
      </c>
      <c r="AL5" s="64" t="s">
        <v>142</v>
      </c>
      <c r="AM5" s="64" t="s">
        <v>143</v>
      </c>
      <c r="AN5" s="64" t="s">
        <v>144</v>
      </c>
      <c r="AO5" s="64" t="s">
        <v>145</v>
      </c>
      <c r="AP5" s="64" t="s">
        <v>146</v>
      </c>
      <c r="AQ5" s="64" t="s">
        <v>147</v>
      </c>
      <c r="AR5" s="64" t="s">
        <v>148</v>
      </c>
      <c r="AS5" s="64" t="s">
        <v>138</v>
      </c>
      <c r="AT5" s="64" t="s">
        <v>139</v>
      </c>
      <c r="AU5" s="64" t="s">
        <v>140</v>
      </c>
      <c r="AV5" s="64" t="s">
        <v>149</v>
      </c>
      <c r="AW5" s="64" t="s">
        <v>142</v>
      </c>
      <c r="AX5" s="64" t="s">
        <v>143</v>
      </c>
      <c r="AY5" s="64" t="s">
        <v>144</v>
      </c>
      <c r="AZ5" s="64" t="s">
        <v>145</v>
      </c>
      <c r="BA5" s="64" t="s">
        <v>146</v>
      </c>
      <c r="BB5" s="64" t="s">
        <v>147</v>
      </c>
      <c r="BC5" s="64" t="s">
        <v>148</v>
      </c>
      <c r="BD5" s="64" t="s">
        <v>138</v>
      </c>
      <c r="BE5" s="64" t="s">
        <v>139</v>
      </c>
      <c r="BF5" s="64" t="s">
        <v>140</v>
      </c>
      <c r="BG5" s="64" t="s">
        <v>149</v>
      </c>
      <c r="BH5" s="64" t="s">
        <v>142</v>
      </c>
      <c r="BI5" s="64" t="s">
        <v>143</v>
      </c>
      <c r="BJ5" s="64" t="s">
        <v>144</v>
      </c>
      <c r="BK5" s="64" t="s">
        <v>145</v>
      </c>
      <c r="BL5" s="64" t="s">
        <v>146</v>
      </c>
      <c r="BM5" s="64" t="s">
        <v>147</v>
      </c>
      <c r="BN5" s="64" t="s">
        <v>148</v>
      </c>
      <c r="BO5" s="64" t="s">
        <v>138</v>
      </c>
      <c r="BP5" s="64" t="s">
        <v>150</v>
      </c>
      <c r="BQ5" s="64" t="s">
        <v>140</v>
      </c>
      <c r="BR5" s="64" t="s">
        <v>149</v>
      </c>
      <c r="BS5" s="64" t="s">
        <v>142</v>
      </c>
      <c r="BT5" s="64" t="s">
        <v>143</v>
      </c>
      <c r="BU5" s="64" t="s">
        <v>144</v>
      </c>
      <c r="BV5" s="64" t="s">
        <v>145</v>
      </c>
      <c r="BW5" s="64" t="s">
        <v>146</v>
      </c>
      <c r="BX5" s="64" t="s">
        <v>147</v>
      </c>
      <c r="BY5" s="64" t="s">
        <v>148</v>
      </c>
      <c r="BZ5" s="64" t="s">
        <v>138</v>
      </c>
      <c r="CA5" s="64" t="s">
        <v>139</v>
      </c>
      <c r="CB5" s="64" t="s">
        <v>140</v>
      </c>
      <c r="CC5" s="64" t="s">
        <v>149</v>
      </c>
      <c r="CD5" s="64" t="s">
        <v>142</v>
      </c>
      <c r="CE5" s="64" t="s">
        <v>143</v>
      </c>
      <c r="CF5" s="64" t="s">
        <v>144</v>
      </c>
      <c r="CG5" s="64" t="s">
        <v>145</v>
      </c>
      <c r="CH5" s="64" t="s">
        <v>146</v>
      </c>
      <c r="CI5" s="64" t="s">
        <v>147</v>
      </c>
      <c r="CJ5" s="64" t="s">
        <v>148</v>
      </c>
      <c r="CK5" s="64" t="s">
        <v>138</v>
      </c>
      <c r="CL5" s="64" t="s">
        <v>139</v>
      </c>
      <c r="CM5" s="64" t="s">
        <v>140</v>
      </c>
      <c r="CN5" s="64" t="s">
        <v>149</v>
      </c>
      <c r="CO5" s="64" t="s">
        <v>142</v>
      </c>
      <c r="CP5" s="64" t="s">
        <v>143</v>
      </c>
      <c r="CQ5" s="64" t="s">
        <v>144</v>
      </c>
      <c r="CR5" s="64" t="s">
        <v>145</v>
      </c>
      <c r="CS5" s="64" t="s">
        <v>146</v>
      </c>
      <c r="CT5" s="64" t="s">
        <v>147</v>
      </c>
      <c r="CU5" s="64" t="s">
        <v>148</v>
      </c>
      <c r="CV5" s="64" t="s">
        <v>138</v>
      </c>
      <c r="CW5" s="64" t="s">
        <v>139</v>
      </c>
      <c r="CX5" s="64" t="s">
        <v>140</v>
      </c>
      <c r="CY5" s="64" t="s">
        <v>149</v>
      </c>
      <c r="CZ5" s="64" t="s">
        <v>142</v>
      </c>
      <c r="DA5" s="64" t="s">
        <v>143</v>
      </c>
      <c r="DB5" s="64" t="s">
        <v>144</v>
      </c>
      <c r="DC5" s="64" t="s">
        <v>145</v>
      </c>
      <c r="DD5" s="64" t="s">
        <v>146</v>
      </c>
      <c r="DE5" s="64" t="s">
        <v>147</v>
      </c>
      <c r="DF5" s="64" t="s">
        <v>148</v>
      </c>
      <c r="DG5" s="64" t="s">
        <v>138</v>
      </c>
      <c r="DH5" s="64" t="s">
        <v>139</v>
      </c>
      <c r="DI5" s="64" t="s">
        <v>140</v>
      </c>
      <c r="DJ5" s="64" t="s">
        <v>149</v>
      </c>
      <c r="DK5" s="64" t="s">
        <v>142</v>
      </c>
      <c r="DL5" s="64" t="s">
        <v>143</v>
      </c>
      <c r="DM5" s="64" t="s">
        <v>144</v>
      </c>
      <c r="DN5" s="64" t="s">
        <v>145</v>
      </c>
      <c r="DO5" s="64" t="s">
        <v>146</v>
      </c>
      <c r="DP5" s="64" t="s">
        <v>147</v>
      </c>
      <c r="DQ5" s="64" t="s">
        <v>148</v>
      </c>
      <c r="DR5" s="64" t="s">
        <v>151</v>
      </c>
      <c r="DS5" s="64" t="s">
        <v>139</v>
      </c>
      <c r="DT5" s="64" t="s">
        <v>140</v>
      </c>
      <c r="DU5" s="64" t="s">
        <v>149</v>
      </c>
      <c r="DV5" s="64" t="s">
        <v>142</v>
      </c>
      <c r="DW5" s="64" t="s">
        <v>143</v>
      </c>
      <c r="DX5" s="64" t="s">
        <v>144</v>
      </c>
      <c r="DY5" s="64" t="s">
        <v>145</v>
      </c>
      <c r="DZ5" s="64" t="s">
        <v>146</v>
      </c>
      <c r="EA5" s="64" t="s">
        <v>147</v>
      </c>
      <c r="EB5" s="64" t="s">
        <v>148</v>
      </c>
      <c r="EC5" s="64" t="s">
        <v>138</v>
      </c>
      <c r="ED5" s="64" t="s">
        <v>139</v>
      </c>
      <c r="EE5" s="64" t="s">
        <v>140</v>
      </c>
      <c r="EF5" s="64" t="s">
        <v>149</v>
      </c>
      <c r="EG5" s="64" t="s">
        <v>142</v>
      </c>
      <c r="EH5" s="64" t="s">
        <v>143</v>
      </c>
      <c r="EI5" s="64" t="s">
        <v>144</v>
      </c>
      <c r="EJ5" s="64" t="s">
        <v>145</v>
      </c>
      <c r="EK5" s="64" t="s">
        <v>146</v>
      </c>
      <c r="EL5" s="64" t="s">
        <v>147</v>
      </c>
      <c r="EM5" s="64" t="s">
        <v>152</v>
      </c>
      <c r="EN5" s="64" t="s">
        <v>138</v>
      </c>
      <c r="EO5" s="64" t="s">
        <v>139</v>
      </c>
      <c r="EP5" s="64" t="s">
        <v>140</v>
      </c>
      <c r="EQ5" s="64" t="s">
        <v>149</v>
      </c>
      <c r="ER5" s="64" t="s">
        <v>142</v>
      </c>
      <c r="ES5" s="64" t="s">
        <v>143</v>
      </c>
      <c r="ET5" s="64" t="s">
        <v>144</v>
      </c>
      <c r="EU5" s="64" t="s">
        <v>145</v>
      </c>
      <c r="EV5" s="64" t="s">
        <v>146</v>
      </c>
      <c r="EW5" s="64" t="s">
        <v>147</v>
      </c>
      <c r="EX5" s="64" t="s">
        <v>148</v>
      </c>
    </row>
    <row r="6" spans="1:154" s="69" customFormat="1" x14ac:dyDescent="0.2">
      <c r="A6" s="50" t="s">
        <v>153</v>
      </c>
      <c r="B6" s="65">
        <f>B8</f>
        <v>2018</v>
      </c>
      <c r="C6" s="65">
        <f t="shared" ref="C6:M6" si="2">C8</f>
        <v>262021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京都府舞鶴市　舞鶴市民病院</v>
      </c>
      <c r="I6" s="161"/>
      <c r="J6" s="162"/>
      <c r="K6" s="65" t="str">
        <f t="shared" si="2"/>
        <v>条例全部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100床以上～200床未満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4</v>
      </c>
      <c r="R6" s="65" t="str">
        <f t="shared" si="3"/>
        <v>-</v>
      </c>
      <c r="S6" s="65" t="str">
        <f t="shared" si="3"/>
        <v>訓</v>
      </c>
      <c r="T6" s="65" t="str">
        <f t="shared" si="3"/>
        <v>へ</v>
      </c>
      <c r="U6" s="66">
        <f>U8</f>
        <v>82827</v>
      </c>
      <c r="V6" s="66">
        <f>V8</f>
        <v>4671</v>
      </c>
      <c r="W6" s="65" t="str">
        <f>W8</f>
        <v>非該当</v>
      </c>
      <c r="X6" s="65" t="str">
        <f t="shared" si="3"/>
        <v>２０：１</v>
      </c>
      <c r="Y6" s="66" t="str">
        <f t="shared" si="3"/>
        <v>-</v>
      </c>
      <c r="Z6" s="66">
        <f t="shared" si="3"/>
        <v>100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100</v>
      </c>
      <c r="AE6" s="66" t="str">
        <f t="shared" si="3"/>
        <v>-</v>
      </c>
      <c r="AF6" s="66">
        <f t="shared" si="3"/>
        <v>99</v>
      </c>
      <c r="AG6" s="66">
        <f t="shared" si="3"/>
        <v>99</v>
      </c>
      <c r="AH6" s="67">
        <f>IF(AH8="-",NA(),AH8)</f>
        <v>100.2</v>
      </c>
      <c r="AI6" s="67">
        <f t="shared" ref="AI6:AQ6" si="4">IF(AI8="-",NA(),AI8)</f>
        <v>92.5</v>
      </c>
      <c r="AJ6" s="67">
        <f t="shared" si="4"/>
        <v>98.9</v>
      </c>
      <c r="AK6" s="67">
        <f t="shared" si="4"/>
        <v>101.3</v>
      </c>
      <c r="AL6" s="67">
        <f t="shared" si="4"/>
        <v>98</v>
      </c>
      <c r="AM6" s="67">
        <f t="shared" si="4"/>
        <v>96.9</v>
      </c>
      <c r="AN6" s="67">
        <f t="shared" si="4"/>
        <v>98.3</v>
      </c>
      <c r="AO6" s="67">
        <f t="shared" si="4"/>
        <v>96.7</v>
      </c>
      <c r="AP6" s="67">
        <f t="shared" si="4"/>
        <v>96.6</v>
      </c>
      <c r="AQ6" s="67">
        <f t="shared" si="4"/>
        <v>97.2</v>
      </c>
      <c r="AR6" s="67" t="str">
        <f>IF(AR8="-","【-】","【"&amp;SUBSTITUTE(TEXT(AR8,"#,##0.0"),"-","△")&amp;"】")</f>
        <v>【98.8】</v>
      </c>
      <c r="AS6" s="67">
        <f>IF(AS8="-",NA(),AS8)</f>
        <v>52.1</v>
      </c>
      <c r="AT6" s="67">
        <f t="shared" ref="AT6:BB6" si="5">IF(AT8="-",NA(),AT8)</f>
        <v>68.5</v>
      </c>
      <c r="AU6" s="67">
        <f t="shared" si="5"/>
        <v>68.099999999999994</v>
      </c>
      <c r="AV6" s="67">
        <f t="shared" si="5"/>
        <v>78.5</v>
      </c>
      <c r="AW6" s="67">
        <f t="shared" si="5"/>
        <v>80.2</v>
      </c>
      <c r="AX6" s="67">
        <f t="shared" si="5"/>
        <v>85.4</v>
      </c>
      <c r="AY6" s="67">
        <f t="shared" si="5"/>
        <v>85.3</v>
      </c>
      <c r="AZ6" s="67">
        <f t="shared" si="5"/>
        <v>84.2</v>
      </c>
      <c r="BA6" s="67">
        <f t="shared" si="5"/>
        <v>83.9</v>
      </c>
      <c r="BB6" s="67">
        <f t="shared" si="5"/>
        <v>84</v>
      </c>
      <c r="BC6" s="67" t="str">
        <f>IF(BC8="-","【-】","【"&amp;SUBSTITUTE(TEXT(BC8,"#,##0.0"),"-","△")&amp;"】")</f>
        <v>【89.7】</v>
      </c>
      <c r="BD6" s="67">
        <f>IF(BD8="-",NA(),BD8)</f>
        <v>349.9</v>
      </c>
      <c r="BE6" s="67">
        <f t="shared" ref="BE6:BM6" si="6">IF(BE8="-",NA(),BE8)</f>
        <v>293.89999999999998</v>
      </c>
      <c r="BF6" s="67">
        <f t="shared" si="6"/>
        <v>333.4</v>
      </c>
      <c r="BG6" s="67">
        <f t="shared" si="6"/>
        <v>50.9</v>
      </c>
      <c r="BH6" s="67">
        <f t="shared" si="6"/>
        <v>48.3</v>
      </c>
      <c r="BI6" s="67">
        <f t="shared" si="6"/>
        <v>112.9</v>
      </c>
      <c r="BJ6" s="67">
        <f t="shared" si="6"/>
        <v>118.9</v>
      </c>
      <c r="BK6" s="67">
        <f t="shared" si="6"/>
        <v>119.5</v>
      </c>
      <c r="BL6" s="67">
        <f t="shared" si="6"/>
        <v>116.9</v>
      </c>
      <c r="BM6" s="67">
        <f t="shared" si="6"/>
        <v>117.1</v>
      </c>
      <c r="BN6" s="67" t="str">
        <f>IF(BN8="-","【-】","【"&amp;SUBSTITUTE(TEXT(BN8,"#,##0.0"),"-","△")&amp;"】")</f>
        <v>【64.1】</v>
      </c>
      <c r="BO6" s="67">
        <f>IF(BO8="-",NA(),BO8)</f>
        <v>80.2</v>
      </c>
      <c r="BP6" s="67">
        <f t="shared" ref="BP6:BX6" si="7">IF(BP8="-",NA(),BP8)</f>
        <v>89.7</v>
      </c>
      <c r="BQ6" s="67">
        <f t="shared" si="7"/>
        <v>90.9</v>
      </c>
      <c r="BR6" s="67">
        <f t="shared" si="7"/>
        <v>93.1</v>
      </c>
      <c r="BS6" s="67">
        <f t="shared" si="7"/>
        <v>94.7</v>
      </c>
      <c r="BT6" s="67">
        <f t="shared" si="7"/>
        <v>68.3</v>
      </c>
      <c r="BU6" s="67">
        <f t="shared" si="7"/>
        <v>67.900000000000006</v>
      </c>
      <c r="BV6" s="67">
        <f t="shared" si="7"/>
        <v>69.8</v>
      </c>
      <c r="BW6" s="67">
        <f t="shared" si="7"/>
        <v>69.7</v>
      </c>
      <c r="BX6" s="67">
        <f t="shared" si="7"/>
        <v>70.099999999999994</v>
      </c>
      <c r="BY6" s="67" t="str">
        <f>IF(BY8="-","【-】","【"&amp;SUBSTITUTE(TEXT(BY8,"#,##0.0"),"-","△")&amp;"】")</f>
        <v>【74.9】</v>
      </c>
      <c r="BZ6" s="68">
        <f>IF(BZ8="-",NA(),BZ8)</f>
        <v>16384</v>
      </c>
      <c r="CA6" s="68">
        <f t="shared" ref="CA6:CI6" si="8">IF(CA8="-",NA(),CA8)</f>
        <v>17289</v>
      </c>
      <c r="CB6" s="68">
        <f t="shared" si="8"/>
        <v>18131</v>
      </c>
      <c r="CC6" s="68">
        <f t="shared" si="8"/>
        <v>18626</v>
      </c>
      <c r="CD6" s="68">
        <f t="shared" si="8"/>
        <v>19522</v>
      </c>
      <c r="CE6" s="68">
        <f t="shared" si="8"/>
        <v>32431</v>
      </c>
      <c r="CF6" s="68">
        <f t="shared" si="8"/>
        <v>32532</v>
      </c>
      <c r="CG6" s="68">
        <f t="shared" si="8"/>
        <v>33492</v>
      </c>
      <c r="CH6" s="68">
        <f t="shared" si="8"/>
        <v>34136</v>
      </c>
      <c r="CI6" s="68">
        <f t="shared" si="8"/>
        <v>34924</v>
      </c>
      <c r="CJ6" s="67" t="str">
        <f>IF(CJ8="-","【-】","【"&amp;SUBSTITUTE(TEXT(CJ8,"#,##0"),"-","△")&amp;"】")</f>
        <v>【52,412】</v>
      </c>
      <c r="CK6" s="68">
        <f>IF(CK8="-",NA(),CK8)</f>
        <v>8067</v>
      </c>
      <c r="CL6" s="68">
        <f t="shared" ref="CL6:CT6" si="9">IF(CL8="-",NA(),CL8)</f>
        <v>6831</v>
      </c>
      <c r="CM6" s="68">
        <f t="shared" si="9"/>
        <v>7437</v>
      </c>
      <c r="CN6" s="68">
        <f t="shared" si="9"/>
        <v>7692</v>
      </c>
      <c r="CO6" s="68">
        <f t="shared" si="9"/>
        <v>7218</v>
      </c>
      <c r="CP6" s="68">
        <f t="shared" si="9"/>
        <v>9726</v>
      </c>
      <c r="CQ6" s="68">
        <f t="shared" si="9"/>
        <v>10037</v>
      </c>
      <c r="CR6" s="68">
        <f t="shared" si="9"/>
        <v>9976</v>
      </c>
      <c r="CS6" s="68">
        <f t="shared" si="9"/>
        <v>10130</v>
      </c>
      <c r="CT6" s="68">
        <f t="shared" si="9"/>
        <v>10244</v>
      </c>
      <c r="CU6" s="67" t="str">
        <f>IF(CU8="-","【-】","【"&amp;SUBSTITUTE(TEXT(CU8,"#,##0"),"-","△")&amp;"】")</f>
        <v>【14,708】</v>
      </c>
      <c r="CV6" s="67">
        <f>IF(CV8="-",NA(),CV8)</f>
        <v>133.5</v>
      </c>
      <c r="CW6" s="67">
        <f t="shared" ref="CW6:DE6" si="10">IF(CW8="-",NA(),CW8)</f>
        <v>98</v>
      </c>
      <c r="CX6" s="67">
        <f t="shared" si="10"/>
        <v>101</v>
      </c>
      <c r="CY6" s="67">
        <f t="shared" si="10"/>
        <v>88.4</v>
      </c>
      <c r="CZ6" s="67">
        <f t="shared" si="10"/>
        <v>86.2</v>
      </c>
      <c r="DA6" s="67">
        <f t="shared" si="10"/>
        <v>62.1</v>
      </c>
      <c r="DB6" s="67">
        <f t="shared" si="10"/>
        <v>62.5</v>
      </c>
      <c r="DC6" s="67">
        <f t="shared" si="10"/>
        <v>63.4</v>
      </c>
      <c r="DD6" s="67">
        <f t="shared" si="10"/>
        <v>63.4</v>
      </c>
      <c r="DE6" s="67">
        <f t="shared" si="10"/>
        <v>63.7</v>
      </c>
      <c r="DF6" s="67" t="str">
        <f>IF(DF8="-","【-】","【"&amp;SUBSTITUTE(TEXT(DF8,"#,##0.0"),"-","△")&amp;"】")</f>
        <v>【54.8】</v>
      </c>
      <c r="DG6" s="67">
        <f>IF(DG8="-",NA(),DG8)</f>
        <v>8.6999999999999993</v>
      </c>
      <c r="DH6" s="67">
        <f t="shared" ref="DH6:DP6" si="11">IF(DH8="-",NA(),DH8)</f>
        <v>6.9</v>
      </c>
      <c r="DI6" s="67">
        <f t="shared" si="11"/>
        <v>7.9</v>
      </c>
      <c r="DJ6" s="67">
        <f t="shared" si="11"/>
        <v>8.1999999999999993</v>
      </c>
      <c r="DK6" s="67">
        <f t="shared" si="11"/>
        <v>7.8</v>
      </c>
      <c r="DL6" s="67">
        <f t="shared" si="11"/>
        <v>18.899999999999999</v>
      </c>
      <c r="DM6" s="67">
        <f t="shared" si="11"/>
        <v>19</v>
      </c>
      <c r="DN6" s="67">
        <f t="shared" si="11"/>
        <v>18.7</v>
      </c>
      <c r="DO6" s="67">
        <f t="shared" si="11"/>
        <v>18.3</v>
      </c>
      <c r="DP6" s="67">
        <f t="shared" si="11"/>
        <v>17.7</v>
      </c>
      <c r="DQ6" s="67" t="str">
        <f>IF(DQ8="-","【-】","【"&amp;SUBSTITUTE(TEXT(DQ8,"#,##0.0"),"-","△")&amp;"】")</f>
        <v>【24.3】</v>
      </c>
      <c r="DR6" s="67">
        <f>IF(DR8="-",NA(),DR8)</f>
        <v>54.9</v>
      </c>
      <c r="DS6" s="67">
        <f t="shared" ref="DS6:EA6" si="12">IF(DS8="-",NA(),DS8)</f>
        <v>56.8</v>
      </c>
      <c r="DT6" s="67">
        <f t="shared" si="12"/>
        <v>24.1</v>
      </c>
      <c r="DU6" s="67">
        <f t="shared" si="12"/>
        <v>29</v>
      </c>
      <c r="DV6" s="67">
        <f t="shared" si="12"/>
        <v>32.4</v>
      </c>
      <c r="DW6" s="67">
        <f t="shared" si="12"/>
        <v>52.2</v>
      </c>
      <c r="DX6" s="67">
        <f t="shared" si="12"/>
        <v>52.4</v>
      </c>
      <c r="DY6" s="67">
        <f t="shared" si="12"/>
        <v>52.5</v>
      </c>
      <c r="DZ6" s="67">
        <f t="shared" si="12"/>
        <v>53.5</v>
      </c>
      <c r="EA6" s="67">
        <f t="shared" si="12"/>
        <v>54.1</v>
      </c>
      <c r="EB6" s="67" t="str">
        <f>IF(EB8="-","【-】","【"&amp;SUBSTITUTE(TEXT(EB8,"#,##0.0"),"-","△")&amp;"】")</f>
        <v>【52.5】</v>
      </c>
      <c r="EC6" s="67">
        <f>IF(EC8="-",NA(),EC8)</f>
        <v>76.900000000000006</v>
      </c>
      <c r="ED6" s="67">
        <f t="shared" ref="ED6:EL6" si="13">IF(ED8="-",NA(),ED8)</f>
        <v>80.099999999999994</v>
      </c>
      <c r="EE6" s="67">
        <f t="shared" si="13"/>
        <v>58.1</v>
      </c>
      <c r="EF6" s="67">
        <f t="shared" si="13"/>
        <v>65.599999999999994</v>
      </c>
      <c r="EG6" s="67">
        <f t="shared" si="13"/>
        <v>75.099999999999994</v>
      </c>
      <c r="EH6" s="67">
        <f t="shared" si="13"/>
        <v>69.599999999999994</v>
      </c>
      <c r="EI6" s="67">
        <f t="shared" si="13"/>
        <v>69.2</v>
      </c>
      <c r="EJ6" s="67">
        <f t="shared" si="13"/>
        <v>69.7</v>
      </c>
      <c r="EK6" s="67">
        <f t="shared" si="13"/>
        <v>71.3</v>
      </c>
      <c r="EL6" s="67">
        <f t="shared" si="13"/>
        <v>71.400000000000006</v>
      </c>
      <c r="EM6" s="67" t="str">
        <f>IF(EM8="-","【-】","【"&amp;SUBSTITUTE(TEXT(EM8,"#,##0.0"),"-","△")&amp;"】")</f>
        <v>【68.8】</v>
      </c>
      <c r="EN6" s="68">
        <f>IF(EN8="-",NA(),EN8)</f>
        <v>48976550</v>
      </c>
      <c r="EO6" s="68">
        <f t="shared" ref="EO6:EW6" si="14">IF(EO8="-",NA(),EO8)</f>
        <v>44035180</v>
      </c>
      <c r="EP6" s="68">
        <f t="shared" si="14"/>
        <v>16029260</v>
      </c>
      <c r="EQ6" s="68">
        <f t="shared" si="14"/>
        <v>16121670</v>
      </c>
      <c r="ER6" s="68">
        <f t="shared" si="14"/>
        <v>15698410</v>
      </c>
      <c r="ES6" s="68">
        <f t="shared" si="14"/>
        <v>35115689</v>
      </c>
      <c r="ET6" s="68">
        <f t="shared" si="14"/>
        <v>35730958</v>
      </c>
      <c r="EU6" s="68">
        <f t="shared" si="14"/>
        <v>37752628</v>
      </c>
      <c r="EV6" s="68">
        <f t="shared" si="14"/>
        <v>39094598</v>
      </c>
      <c r="EW6" s="68">
        <f t="shared" si="14"/>
        <v>40683727</v>
      </c>
      <c r="EX6" s="68" t="str">
        <f>IF(EX8="-","【-】","【"&amp;SUBSTITUTE(TEXT(EX8,"#,##0"),"-","△")&amp;"】")</f>
        <v>【47,139,449】</v>
      </c>
    </row>
    <row r="7" spans="1:154" s="69" customFormat="1" x14ac:dyDescent="0.2">
      <c r="A7" s="50" t="s">
        <v>154</v>
      </c>
      <c r="B7" s="65">
        <f t="shared" ref="B7:AG7" si="15">B8</f>
        <v>2018</v>
      </c>
      <c r="C7" s="65">
        <f t="shared" si="15"/>
        <v>262021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条例全部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100床以上～200床未満</v>
      </c>
      <c r="O7" s="65" t="str">
        <f>O8</f>
        <v>非設置</v>
      </c>
      <c r="P7" s="65" t="str">
        <f>P8</f>
        <v>直営</v>
      </c>
      <c r="Q7" s="66">
        <f t="shared" si="15"/>
        <v>4</v>
      </c>
      <c r="R7" s="65" t="str">
        <f t="shared" si="15"/>
        <v>-</v>
      </c>
      <c r="S7" s="65" t="str">
        <f t="shared" si="15"/>
        <v>訓</v>
      </c>
      <c r="T7" s="65" t="str">
        <f t="shared" si="15"/>
        <v>へ</v>
      </c>
      <c r="U7" s="66">
        <f>U8</f>
        <v>82827</v>
      </c>
      <c r="V7" s="66">
        <f>V8</f>
        <v>4671</v>
      </c>
      <c r="W7" s="65" t="str">
        <f>W8</f>
        <v>非該当</v>
      </c>
      <c r="X7" s="65" t="str">
        <f t="shared" si="15"/>
        <v>２０：１</v>
      </c>
      <c r="Y7" s="66" t="str">
        <f t="shared" si="15"/>
        <v>-</v>
      </c>
      <c r="Z7" s="66">
        <f t="shared" si="15"/>
        <v>100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100</v>
      </c>
      <c r="AE7" s="66" t="str">
        <f t="shared" si="15"/>
        <v>-</v>
      </c>
      <c r="AF7" s="66">
        <f t="shared" si="15"/>
        <v>99</v>
      </c>
      <c r="AG7" s="66">
        <f t="shared" si="15"/>
        <v>99</v>
      </c>
      <c r="AH7" s="67">
        <f>AH8</f>
        <v>100.2</v>
      </c>
      <c r="AI7" s="67">
        <f t="shared" ref="AI7:AQ7" si="16">AI8</f>
        <v>92.5</v>
      </c>
      <c r="AJ7" s="67">
        <f t="shared" si="16"/>
        <v>98.9</v>
      </c>
      <c r="AK7" s="67">
        <f t="shared" si="16"/>
        <v>101.3</v>
      </c>
      <c r="AL7" s="67">
        <f t="shared" si="16"/>
        <v>98</v>
      </c>
      <c r="AM7" s="67">
        <f t="shared" si="16"/>
        <v>96.9</v>
      </c>
      <c r="AN7" s="67">
        <f t="shared" si="16"/>
        <v>98.3</v>
      </c>
      <c r="AO7" s="67">
        <f t="shared" si="16"/>
        <v>96.7</v>
      </c>
      <c r="AP7" s="67">
        <f t="shared" si="16"/>
        <v>96.6</v>
      </c>
      <c r="AQ7" s="67">
        <f t="shared" si="16"/>
        <v>97.2</v>
      </c>
      <c r="AR7" s="67"/>
      <c r="AS7" s="67">
        <f>AS8</f>
        <v>52.1</v>
      </c>
      <c r="AT7" s="67">
        <f t="shared" ref="AT7:BB7" si="17">AT8</f>
        <v>68.5</v>
      </c>
      <c r="AU7" s="67">
        <f t="shared" si="17"/>
        <v>68.099999999999994</v>
      </c>
      <c r="AV7" s="67">
        <f t="shared" si="17"/>
        <v>78.5</v>
      </c>
      <c r="AW7" s="67">
        <f t="shared" si="17"/>
        <v>80.2</v>
      </c>
      <c r="AX7" s="67">
        <f t="shared" si="17"/>
        <v>85.4</v>
      </c>
      <c r="AY7" s="67">
        <f t="shared" si="17"/>
        <v>85.3</v>
      </c>
      <c r="AZ7" s="67">
        <f t="shared" si="17"/>
        <v>84.2</v>
      </c>
      <c r="BA7" s="67">
        <f t="shared" si="17"/>
        <v>83.9</v>
      </c>
      <c r="BB7" s="67">
        <f t="shared" si="17"/>
        <v>84</v>
      </c>
      <c r="BC7" s="67"/>
      <c r="BD7" s="67">
        <f>BD8</f>
        <v>349.9</v>
      </c>
      <c r="BE7" s="67">
        <f t="shared" ref="BE7:BM7" si="18">BE8</f>
        <v>293.89999999999998</v>
      </c>
      <c r="BF7" s="67">
        <f t="shared" si="18"/>
        <v>333.4</v>
      </c>
      <c r="BG7" s="67">
        <f t="shared" si="18"/>
        <v>50.9</v>
      </c>
      <c r="BH7" s="67">
        <f t="shared" si="18"/>
        <v>48.3</v>
      </c>
      <c r="BI7" s="67">
        <f t="shared" si="18"/>
        <v>112.9</v>
      </c>
      <c r="BJ7" s="67">
        <f t="shared" si="18"/>
        <v>118.9</v>
      </c>
      <c r="BK7" s="67">
        <f t="shared" si="18"/>
        <v>119.5</v>
      </c>
      <c r="BL7" s="67">
        <f t="shared" si="18"/>
        <v>116.9</v>
      </c>
      <c r="BM7" s="67">
        <f t="shared" si="18"/>
        <v>117.1</v>
      </c>
      <c r="BN7" s="67"/>
      <c r="BO7" s="67">
        <f>BO8</f>
        <v>80.2</v>
      </c>
      <c r="BP7" s="67">
        <f t="shared" ref="BP7:BX7" si="19">BP8</f>
        <v>89.7</v>
      </c>
      <c r="BQ7" s="67">
        <f t="shared" si="19"/>
        <v>90.9</v>
      </c>
      <c r="BR7" s="67">
        <f t="shared" si="19"/>
        <v>93.1</v>
      </c>
      <c r="BS7" s="67">
        <f t="shared" si="19"/>
        <v>94.7</v>
      </c>
      <c r="BT7" s="67">
        <f t="shared" si="19"/>
        <v>68.3</v>
      </c>
      <c r="BU7" s="67">
        <f t="shared" si="19"/>
        <v>67.900000000000006</v>
      </c>
      <c r="BV7" s="67">
        <f t="shared" si="19"/>
        <v>69.8</v>
      </c>
      <c r="BW7" s="67">
        <f t="shared" si="19"/>
        <v>69.7</v>
      </c>
      <c r="BX7" s="67">
        <f t="shared" si="19"/>
        <v>70.099999999999994</v>
      </c>
      <c r="BY7" s="67"/>
      <c r="BZ7" s="68">
        <f>BZ8</f>
        <v>16384</v>
      </c>
      <c r="CA7" s="68">
        <f t="shared" ref="CA7:CI7" si="20">CA8</f>
        <v>17289</v>
      </c>
      <c r="CB7" s="68">
        <f t="shared" si="20"/>
        <v>18131</v>
      </c>
      <c r="CC7" s="68">
        <f t="shared" si="20"/>
        <v>18626</v>
      </c>
      <c r="CD7" s="68">
        <f t="shared" si="20"/>
        <v>19522</v>
      </c>
      <c r="CE7" s="68">
        <f t="shared" si="20"/>
        <v>32431</v>
      </c>
      <c r="CF7" s="68">
        <f t="shared" si="20"/>
        <v>32532</v>
      </c>
      <c r="CG7" s="68">
        <f t="shared" si="20"/>
        <v>33492</v>
      </c>
      <c r="CH7" s="68">
        <f t="shared" si="20"/>
        <v>34136</v>
      </c>
      <c r="CI7" s="68">
        <f t="shared" si="20"/>
        <v>34924</v>
      </c>
      <c r="CJ7" s="67"/>
      <c r="CK7" s="68">
        <f>CK8</f>
        <v>8067</v>
      </c>
      <c r="CL7" s="68">
        <f t="shared" ref="CL7:CT7" si="21">CL8</f>
        <v>6831</v>
      </c>
      <c r="CM7" s="68">
        <f t="shared" si="21"/>
        <v>7437</v>
      </c>
      <c r="CN7" s="68">
        <f t="shared" si="21"/>
        <v>7692</v>
      </c>
      <c r="CO7" s="68">
        <f t="shared" si="21"/>
        <v>7218</v>
      </c>
      <c r="CP7" s="68">
        <f t="shared" si="21"/>
        <v>9726</v>
      </c>
      <c r="CQ7" s="68">
        <f t="shared" si="21"/>
        <v>10037</v>
      </c>
      <c r="CR7" s="68">
        <f t="shared" si="21"/>
        <v>9976</v>
      </c>
      <c r="CS7" s="68">
        <f t="shared" si="21"/>
        <v>10130</v>
      </c>
      <c r="CT7" s="68">
        <f t="shared" si="21"/>
        <v>10244</v>
      </c>
      <c r="CU7" s="67"/>
      <c r="CV7" s="67">
        <f>CV8</f>
        <v>133.5</v>
      </c>
      <c r="CW7" s="67">
        <f t="shared" ref="CW7:DE7" si="22">CW8</f>
        <v>98</v>
      </c>
      <c r="CX7" s="67">
        <f t="shared" si="22"/>
        <v>101</v>
      </c>
      <c r="CY7" s="67">
        <f t="shared" si="22"/>
        <v>88.4</v>
      </c>
      <c r="CZ7" s="67">
        <f t="shared" si="22"/>
        <v>86.2</v>
      </c>
      <c r="DA7" s="67">
        <f t="shared" si="22"/>
        <v>62.1</v>
      </c>
      <c r="DB7" s="67">
        <f t="shared" si="22"/>
        <v>62.5</v>
      </c>
      <c r="DC7" s="67">
        <f t="shared" si="22"/>
        <v>63.4</v>
      </c>
      <c r="DD7" s="67">
        <f t="shared" si="22"/>
        <v>63.4</v>
      </c>
      <c r="DE7" s="67">
        <f t="shared" si="22"/>
        <v>63.7</v>
      </c>
      <c r="DF7" s="67"/>
      <c r="DG7" s="67">
        <f>DG8</f>
        <v>8.6999999999999993</v>
      </c>
      <c r="DH7" s="67">
        <f t="shared" ref="DH7:DP7" si="23">DH8</f>
        <v>6.9</v>
      </c>
      <c r="DI7" s="67">
        <f t="shared" si="23"/>
        <v>7.9</v>
      </c>
      <c r="DJ7" s="67">
        <f t="shared" si="23"/>
        <v>8.1999999999999993</v>
      </c>
      <c r="DK7" s="67">
        <f t="shared" si="23"/>
        <v>7.8</v>
      </c>
      <c r="DL7" s="67">
        <f t="shared" si="23"/>
        <v>18.899999999999999</v>
      </c>
      <c r="DM7" s="67">
        <f t="shared" si="23"/>
        <v>19</v>
      </c>
      <c r="DN7" s="67">
        <f t="shared" si="23"/>
        <v>18.7</v>
      </c>
      <c r="DO7" s="67">
        <f t="shared" si="23"/>
        <v>18.3</v>
      </c>
      <c r="DP7" s="67">
        <f t="shared" si="23"/>
        <v>17.7</v>
      </c>
      <c r="DQ7" s="67"/>
      <c r="DR7" s="67">
        <f>DR8</f>
        <v>54.9</v>
      </c>
      <c r="DS7" s="67">
        <f t="shared" ref="DS7:EA7" si="24">DS8</f>
        <v>56.8</v>
      </c>
      <c r="DT7" s="67">
        <f t="shared" si="24"/>
        <v>24.1</v>
      </c>
      <c r="DU7" s="67">
        <f t="shared" si="24"/>
        <v>29</v>
      </c>
      <c r="DV7" s="67">
        <f t="shared" si="24"/>
        <v>32.4</v>
      </c>
      <c r="DW7" s="67">
        <f t="shared" si="24"/>
        <v>52.2</v>
      </c>
      <c r="DX7" s="67">
        <f t="shared" si="24"/>
        <v>52.4</v>
      </c>
      <c r="DY7" s="67">
        <f t="shared" si="24"/>
        <v>52.5</v>
      </c>
      <c r="DZ7" s="67">
        <f t="shared" si="24"/>
        <v>53.5</v>
      </c>
      <c r="EA7" s="67">
        <f t="shared" si="24"/>
        <v>54.1</v>
      </c>
      <c r="EB7" s="67"/>
      <c r="EC7" s="67">
        <f>EC8</f>
        <v>76.900000000000006</v>
      </c>
      <c r="ED7" s="67">
        <f t="shared" ref="ED7:EL7" si="25">ED8</f>
        <v>80.099999999999994</v>
      </c>
      <c r="EE7" s="67">
        <f t="shared" si="25"/>
        <v>58.1</v>
      </c>
      <c r="EF7" s="67">
        <f t="shared" si="25"/>
        <v>65.599999999999994</v>
      </c>
      <c r="EG7" s="67">
        <f t="shared" si="25"/>
        <v>75.099999999999994</v>
      </c>
      <c r="EH7" s="67">
        <f t="shared" si="25"/>
        <v>69.599999999999994</v>
      </c>
      <c r="EI7" s="67">
        <f t="shared" si="25"/>
        <v>69.2</v>
      </c>
      <c r="EJ7" s="67">
        <f t="shared" si="25"/>
        <v>69.7</v>
      </c>
      <c r="EK7" s="67">
        <f t="shared" si="25"/>
        <v>71.3</v>
      </c>
      <c r="EL7" s="67">
        <f t="shared" si="25"/>
        <v>71.400000000000006</v>
      </c>
      <c r="EM7" s="67"/>
      <c r="EN7" s="68">
        <f>EN8</f>
        <v>48976550</v>
      </c>
      <c r="EO7" s="68">
        <f t="shared" ref="EO7:EW7" si="26">EO8</f>
        <v>44035180</v>
      </c>
      <c r="EP7" s="68">
        <f t="shared" si="26"/>
        <v>16029260</v>
      </c>
      <c r="EQ7" s="68">
        <f t="shared" si="26"/>
        <v>16121670</v>
      </c>
      <c r="ER7" s="68">
        <f t="shared" si="26"/>
        <v>15698410</v>
      </c>
      <c r="ES7" s="68">
        <f t="shared" si="26"/>
        <v>35115689</v>
      </c>
      <c r="ET7" s="68">
        <f t="shared" si="26"/>
        <v>35730958</v>
      </c>
      <c r="EU7" s="68">
        <f t="shared" si="26"/>
        <v>37752628</v>
      </c>
      <c r="EV7" s="68">
        <f t="shared" si="26"/>
        <v>39094598</v>
      </c>
      <c r="EW7" s="68">
        <f t="shared" si="26"/>
        <v>40683727</v>
      </c>
      <c r="EX7" s="68"/>
    </row>
    <row r="8" spans="1:154" s="69" customFormat="1" x14ac:dyDescent="0.2">
      <c r="A8" s="50"/>
      <c r="B8" s="70">
        <v>2018</v>
      </c>
      <c r="C8" s="70">
        <v>262021</v>
      </c>
      <c r="D8" s="70">
        <v>46</v>
      </c>
      <c r="E8" s="70">
        <v>6</v>
      </c>
      <c r="F8" s="70">
        <v>0</v>
      </c>
      <c r="G8" s="70">
        <v>1</v>
      </c>
      <c r="H8" s="70" t="s">
        <v>155</v>
      </c>
      <c r="I8" s="70" t="s">
        <v>156</v>
      </c>
      <c r="J8" s="70" t="s">
        <v>157</v>
      </c>
      <c r="K8" s="70" t="s">
        <v>158</v>
      </c>
      <c r="L8" s="70" t="s">
        <v>159</v>
      </c>
      <c r="M8" s="70" t="s">
        <v>160</v>
      </c>
      <c r="N8" s="70" t="s">
        <v>161</v>
      </c>
      <c r="O8" s="70" t="s">
        <v>162</v>
      </c>
      <c r="P8" s="70" t="s">
        <v>163</v>
      </c>
      <c r="Q8" s="71">
        <v>4</v>
      </c>
      <c r="R8" s="70" t="s">
        <v>38</v>
      </c>
      <c r="S8" s="70" t="s">
        <v>164</v>
      </c>
      <c r="T8" s="70" t="s">
        <v>165</v>
      </c>
      <c r="U8" s="71">
        <v>82827</v>
      </c>
      <c r="V8" s="71">
        <v>4671</v>
      </c>
      <c r="W8" s="70" t="s">
        <v>166</v>
      </c>
      <c r="X8" s="72" t="s">
        <v>167</v>
      </c>
      <c r="Y8" s="71" t="s">
        <v>38</v>
      </c>
      <c r="Z8" s="71">
        <v>100</v>
      </c>
      <c r="AA8" s="71" t="s">
        <v>38</v>
      </c>
      <c r="AB8" s="71" t="s">
        <v>38</v>
      </c>
      <c r="AC8" s="71" t="s">
        <v>38</v>
      </c>
      <c r="AD8" s="71">
        <v>100</v>
      </c>
      <c r="AE8" s="71" t="s">
        <v>38</v>
      </c>
      <c r="AF8" s="71">
        <v>99</v>
      </c>
      <c r="AG8" s="71">
        <v>99</v>
      </c>
      <c r="AH8" s="73">
        <v>100.2</v>
      </c>
      <c r="AI8" s="73">
        <v>92.5</v>
      </c>
      <c r="AJ8" s="73">
        <v>98.9</v>
      </c>
      <c r="AK8" s="73">
        <v>101.3</v>
      </c>
      <c r="AL8" s="73">
        <v>98</v>
      </c>
      <c r="AM8" s="73">
        <v>96.9</v>
      </c>
      <c r="AN8" s="73">
        <v>98.3</v>
      </c>
      <c r="AO8" s="73">
        <v>96.7</v>
      </c>
      <c r="AP8" s="73">
        <v>96.6</v>
      </c>
      <c r="AQ8" s="73">
        <v>97.2</v>
      </c>
      <c r="AR8" s="73">
        <v>98.8</v>
      </c>
      <c r="AS8" s="73">
        <v>52.1</v>
      </c>
      <c r="AT8" s="73">
        <v>68.5</v>
      </c>
      <c r="AU8" s="73">
        <v>68.099999999999994</v>
      </c>
      <c r="AV8" s="73">
        <v>78.5</v>
      </c>
      <c r="AW8" s="73">
        <v>80.2</v>
      </c>
      <c r="AX8" s="73">
        <v>85.4</v>
      </c>
      <c r="AY8" s="73">
        <v>85.3</v>
      </c>
      <c r="AZ8" s="73">
        <v>84.2</v>
      </c>
      <c r="BA8" s="73">
        <v>83.9</v>
      </c>
      <c r="BB8" s="73">
        <v>84</v>
      </c>
      <c r="BC8" s="73">
        <v>89.7</v>
      </c>
      <c r="BD8" s="74">
        <v>349.9</v>
      </c>
      <c r="BE8" s="74">
        <v>293.89999999999998</v>
      </c>
      <c r="BF8" s="74">
        <v>333.4</v>
      </c>
      <c r="BG8" s="74">
        <v>50.9</v>
      </c>
      <c r="BH8" s="74">
        <v>48.3</v>
      </c>
      <c r="BI8" s="74">
        <v>112.9</v>
      </c>
      <c r="BJ8" s="74">
        <v>118.9</v>
      </c>
      <c r="BK8" s="74">
        <v>119.5</v>
      </c>
      <c r="BL8" s="74">
        <v>116.9</v>
      </c>
      <c r="BM8" s="74">
        <v>117.1</v>
      </c>
      <c r="BN8" s="74">
        <v>64.099999999999994</v>
      </c>
      <c r="BO8" s="73">
        <v>80.2</v>
      </c>
      <c r="BP8" s="73">
        <v>89.7</v>
      </c>
      <c r="BQ8" s="73">
        <v>90.9</v>
      </c>
      <c r="BR8" s="73">
        <v>93.1</v>
      </c>
      <c r="BS8" s="73">
        <v>94.7</v>
      </c>
      <c r="BT8" s="73">
        <v>68.3</v>
      </c>
      <c r="BU8" s="73">
        <v>67.900000000000006</v>
      </c>
      <c r="BV8" s="73">
        <v>69.8</v>
      </c>
      <c r="BW8" s="73">
        <v>69.7</v>
      </c>
      <c r="BX8" s="73">
        <v>70.099999999999994</v>
      </c>
      <c r="BY8" s="73">
        <v>74.900000000000006</v>
      </c>
      <c r="BZ8" s="74">
        <v>16384</v>
      </c>
      <c r="CA8" s="74">
        <v>17289</v>
      </c>
      <c r="CB8" s="74">
        <v>18131</v>
      </c>
      <c r="CC8" s="74">
        <v>18626</v>
      </c>
      <c r="CD8" s="74">
        <v>19522</v>
      </c>
      <c r="CE8" s="74">
        <v>32431</v>
      </c>
      <c r="CF8" s="74">
        <v>32532</v>
      </c>
      <c r="CG8" s="74">
        <v>33492</v>
      </c>
      <c r="CH8" s="74">
        <v>34136</v>
      </c>
      <c r="CI8" s="74">
        <v>34924</v>
      </c>
      <c r="CJ8" s="73">
        <v>52412</v>
      </c>
      <c r="CK8" s="74">
        <v>8067</v>
      </c>
      <c r="CL8" s="74">
        <v>6831</v>
      </c>
      <c r="CM8" s="74">
        <v>7437</v>
      </c>
      <c r="CN8" s="74">
        <v>7692</v>
      </c>
      <c r="CO8" s="74">
        <v>7218</v>
      </c>
      <c r="CP8" s="74">
        <v>9726</v>
      </c>
      <c r="CQ8" s="74">
        <v>10037</v>
      </c>
      <c r="CR8" s="74">
        <v>9976</v>
      </c>
      <c r="CS8" s="74">
        <v>10130</v>
      </c>
      <c r="CT8" s="74">
        <v>10244</v>
      </c>
      <c r="CU8" s="73">
        <v>14708</v>
      </c>
      <c r="CV8" s="74">
        <v>133.5</v>
      </c>
      <c r="CW8" s="74">
        <v>98</v>
      </c>
      <c r="CX8" s="74">
        <v>101</v>
      </c>
      <c r="CY8" s="74">
        <v>88.4</v>
      </c>
      <c r="CZ8" s="74">
        <v>86.2</v>
      </c>
      <c r="DA8" s="74">
        <v>62.1</v>
      </c>
      <c r="DB8" s="74">
        <v>62.5</v>
      </c>
      <c r="DC8" s="74">
        <v>63.4</v>
      </c>
      <c r="DD8" s="74">
        <v>63.4</v>
      </c>
      <c r="DE8" s="74">
        <v>63.7</v>
      </c>
      <c r="DF8" s="74">
        <v>54.8</v>
      </c>
      <c r="DG8" s="74">
        <v>8.6999999999999993</v>
      </c>
      <c r="DH8" s="74">
        <v>6.9</v>
      </c>
      <c r="DI8" s="74">
        <v>7.9</v>
      </c>
      <c r="DJ8" s="74">
        <v>8.1999999999999993</v>
      </c>
      <c r="DK8" s="74">
        <v>7.8</v>
      </c>
      <c r="DL8" s="74">
        <v>18.899999999999999</v>
      </c>
      <c r="DM8" s="74">
        <v>19</v>
      </c>
      <c r="DN8" s="74">
        <v>18.7</v>
      </c>
      <c r="DO8" s="74">
        <v>18.3</v>
      </c>
      <c r="DP8" s="74">
        <v>17.7</v>
      </c>
      <c r="DQ8" s="74">
        <v>24.3</v>
      </c>
      <c r="DR8" s="73">
        <v>54.9</v>
      </c>
      <c r="DS8" s="73">
        <v>56.8</v>
      </c>
      <c r="DT8" s="73">
        <v>24.1</v>
      </c>
      <c r="DU8" s="73">
        <v>29</v>
      </c>
      <c r="DV8" s="73">
        <v>32.4</v>
      </c>
      <c r="DW8" s="73">
        <v>52.2</v>
      </c>
      <c r="DX8" s="73">
        <v>52.4</v>
      </c>
      <c r="DY8" s="73">
        <v>52.5</v>
      </c>
      <c r="DZ8" s="73">
        <v>53.5</v>
      </c>
      <c r="EA8" s="73">
        <v>54.1</v>
      </c>
      <c r="EB8" s="73">
        <v>52.5</v>
      </c>
      <c r="EC8" s="73">
        <v>76.900000000000006</v>
      </c>
      <c r="ED8" s="73">
        <v>80.099999999999994</v>
      </c>
      <c r="EE8" s="73">
        <v>58.1</v>
      </c>
      <c r="EF8" s="73">
        <v>65.599999999999994</v>
      </c>
      <c r="EG8" s="73">
        <v>75.099999999999994</v>
      </c>
      <c r="EH8" s="73">
        <v>69.599999999999994</v>
      </c>
      <c r="EI8" s="73">
        <v>69.2</v>
      </c>
      <c r="EJ8" s="73">
        <v>69.7</v>
      </c>
      <c r="EK8" s="73">
        <v>71.3</v>
      </c>
      <c r="EL8" s="73">
        <v>71.400000000000006</v>
      </c>
      <c r="EM8" s="73">
        <v>68.8</v>
      </c>
      <c r="EN8" s="74">
        <v>48976550</v>
      </c>
      <c r="EO8" s="74">
        <v>44035180</v>
      </c>
      <c r="EP8" s="74">
        <v>16029260</v>
      </c>
      <c r="EQ8" s="74">
        <v>16121670</v>
      </c>
      <c r="ER8" s="74">
        <v>15698410</v>
      </c>
      <c r="ES8" s="74">
        <v>35115689</v>
      </c>
      <c r="ET8" s="74">
        <v>35730958</v>
      </c>
      <c r="EU8" s="74">
        <v>37752628</v>
      </c>
      <c r="EV8" s="74">
        <v>39094598</v>
      </c>
      <c r="EW8" s="74">
        <v>40683727</v>
      </c>
      <c r="EX8" s="74">
        <v>47139449</v>
      </c>
    </row>
    <row r="9" spans="1:154" x14ac:dyDescent="0.2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 x14ac:dyDescent="0.2">
      <c r="A10" s="79"/>
      <c r="B10" s="79" t="s">
        <v>168</v>
      </c>
      <c r="C10" s="79" t="s">
        <v>169</v>
      </c>
      <c r="D10" s="79" t="s">
        <v>170</v>
      </c>
      <c r="E10" s="79" t="s">
        <v>171</v>
      </c>
      <c r="F10" s="79" t="s">
        <v>172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 x14ac:dyDescent="0.2">
      <c r="A11" s="79" t="s">
        <v>173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x14ac:dyDescent="0.2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x14ac:dyDescent="0.2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x14ac:dyDescent="0.2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x14ac:dyDescent="0.2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x14ac:dyDescent="0.2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x14ac:dyDescent="0.2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x14ac:dyDescent="0.2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x14ac:dyDescent="0.2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x14ac:dyDescent="0.2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池嶋　佑太</dc:creator>
  <cp:lastModifiedBy>nec-setup</cp:lastModifiedBy>
  <cp:lastPrinted>2020-01-22T09:06:02Z</cp:lastPrinted>
  <dcterms:created xsi:type="dcterms:W3CDTF">2020-02-04T00:06:21Z</dcterms:created>
  <dcterms:modified xsi:type="dcterms:W3CDTF">2020-02-04T00:06:21Z</dcterms:modified>
</cp:coreProperties>
</file>