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svfs06\DATA\09水道\01下水道\◎下水道係共有\下水道・決算統計・決算書・起債関係\下水特別会計決算統計・消費税（歴年）\京丹波町下水(決算統計・消費税等歴年)\平成２９年度（京丹波町）\29経営比較分析表\"/>
    </mc:Choice>
  </mc:AlternateContent>
  <workbookProtection workbookAlgorithmName="SHA-512" workbookHashValue="MKhp3AcLmYxTQ+shDRkCr6m39bGyqZ2n/AIJYYD9r8IDHYsUVyS80vi5DbGV1+m+YfrEIg6Ol2KKyRMfZ6mY8A==" workbookSaltValue="hqmF/U8/8UfIBAI0LGIXqA==" workbookSpinCount="100000" lockStructure="1"/>
  <bookViews>
    <workbookView xWindow="0" yWindow="0" windowWidth="19200" windowHeight="11760"/>
  </bookViews>
  <sheets>
    <sheet name="法非適用_下水道事業" sheetId="4" r:id="rId1"/>
    <sheet name="データ" sheetId="5" state="hidden" r:id="rId2"/>
  </sheet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<sst xmlns="http://schemas.openxmlformats.org/spreadsheetml/2006/main" count="240" uniqueCount="127">
  <si>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</si>
  <si>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</si>
  <si>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</si>
  <si>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</si>
  <si>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</si>
  <si>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</si>
  <si>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</si>
  <si>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</si>
  <si>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</si>
  <si>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</si>
  <si>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</si>
  <si>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</si>
  <si>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</si>
  <si>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</si>
  <si>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</si>
  <si>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</si>
  <si>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</si>
  <si>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</si>
  <si>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</si>
  <si>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</si>
  <si>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</si>
  <si>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</si>
  <si>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</si>
  <si>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</si>
  <si>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</si>
  <si>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</si>
  <si>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</si>
  <si>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</si>
  <si>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</si>
  <si>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</si>
  <si>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</si>
  <si>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</si>
  <si>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</si>
  <si>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</si>
  <si>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</si>
  <si>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</si>
  <si>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</si>
  <si>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</si>
  <si>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</si>
  <si>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</si>
  <si>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</si>
  <si>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</si>
  <si>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</si>
  <si>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</si>
  <si>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</si>
  <si>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</si>
  <si>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</si>
  <si>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</si>
  <si>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</si>
  <si>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</si>
  <si>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</si>
  <si>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</si>
  <si>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</si>
  <si>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</si>
  <si>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</si>
  <si>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</si>
  <si>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</si>
  <si>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</si>
  <si>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</si>
  <si>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</si>
  <si>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</si>
  <si>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</si>
  <si>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</si>
  <si>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</si>
  <si>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</si>
  <si>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</si>
  <si>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</si>
  <si>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</si>
  <si>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</si>
  <si>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</si>
  <si>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</si>
  <si>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</si>
  <si>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</si>
  <si>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</si>
  <si>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</si>
  <si>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</si>
  <si>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</si>
  <si>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</si>
  <si>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</si>
  <si>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</si>
  <si>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</si>
  <si>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</si>
  <si>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</si>
  <si>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</si>
  <si>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</si>
  <si>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</si>
  <si>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</si>
  <si>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</si>
  <si>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</si>
  <si>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</si>
  <si>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</si>
  <si>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</si>
  <si>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</si>
  <si>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</si>
  <si>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</si>
  <si>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</si>
  <si>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</si>
  <si>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</si>
  <si>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</si>
  <si>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</si>
  <si>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</si>
  <si>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</si>
  <si>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</si>
  <si>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</si>
  <si>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</si>
  <si>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</si>
  <si>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</si>
  <si>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</si>
  <si>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</si>
  <si>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</si>
  <si>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</si>
  <si>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京丹波町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</si>
  <si>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</si>
  <si>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</si>
  <si>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</si>
  <si>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</si>
  <si>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</si>
  <si>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</si>
  <si>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</si>
  <si>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</si>
  <si>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</si>
  <si>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</si>
  <si>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</si>
  <si>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</si>
  <si>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本町の下水道使用料は、全国平均よりも相当高額な料金体系となっているが、一般会計から基準外の繰入をしなければ赤字となるような経営状況である。
　供用開始後25年が経過している処理区もあり、処理施設（設備を含む）の老朽化対策コストが増加しており、今後の管渠更新も見据え、安定した経営を持続するため、より最適な処理方法及び適正規模運営を検討・実施していく必要がある。</t>
    <rPh sb="4" eb="7">
      <t>ゲスイドウ</t>
    </rPh>
    <rPh sb="7" eb="10">
      <t>シヨウリョウ</t>
    </rPh>
    <rPh sb="12" eb="14">
      <t>ゼンコク</t>
    </rPh>
    <rPh sb="14" eb="16">
      <t>ヘイキン</t>
    </rPh>
    <rPh sb="21" eb="23">
      <t>コウガク</t>
    </rPh>
    <rPh sb="24" eb="26">
      <t>リョウキン</t>
    </rPh>
    <rPh sb="26" eb="28">
      <t>タイケイ</t>
    </rPh>
    <rPh sb="36" eb="38">
      <t>イッパン</t>
    </rPh>
    <rPh sb="38" eb="40">
      <t>カイケイ</t>
    </rPh>
    <rPh sb="72" eb="74">
      <t>キョウヨウ</t>
    </rPh>
    <rPh sb="81" eb="83">
      <t>ケイカ</t>
    </rPh>
    <rPh sb="87" eb="89">
      <t>ショリ</t>
    </rPh>
    <rPh sb="89" eb="90">
      <t>ク</t>
    </rPh>
    <rPh sb="94" eb="96">
      <t>ショリ</t>
    </rPh>
    <rPh sb="96" eb="98">
      <t>シセツ</t>
    </rPh>
    <rPh sb="99" eb="101">
      <t>セツビ</t>
    </rPh>
    <rPh sb="102" eb="103">
      <t>フク</t>
    </rPh>
    <rPh sb="108" eb="109">
      <t>カ</t>
    </rPh>
    <rPh sb="122" eb="124">
      <t>コンゴ</t>
    </rPh>
    <rPh sb="125" eb="126">
      <t>カン</t>
    </rPh>
    <rPh sb="126" eb="127">
      <t>キョ</t>
    </rPh>
    <rPh sb="127" eb="129">
      <t>コウシン</t>
    </rPh>
    <rPh sb="130" eb="132">
      <t>ミス</t>
    </rPh>
    <rPh sb="138" eb="140">
      <t>ケイエイ</t>
    </rPh>
    <rPh sb="141" eb="143">
      <t>ジゾク</t>
    </rPh>
    <rPh sb="169" eb="171">
      <t>ジッシ</t>
    </rPh>
    <phoneticPr fontId="16"/>
  </si>
  <si>
    <t>③管渠改善率
　最も早い供用開始から25年であり、耐用年数を経過しておらず、現時点では管渠の更新・老朽化対策は必要ないが、今後発生する管渠老朽化に備え対策を検討する必要がある。</t>
    <rPh sb="1" eb="2">
      <t>カン</t>
    </rPh>
    <rPh sb="2" eb="3">
      <t>キョ</t>
    </rPh>
    <rPh sb="3" eb="5">
      <t>カイゼン</t>
    </rPh>
    <rPh sb="5" eb="6">
      <t>リツ</t>
    </rPh>
    <rPh sb="8" eb="9">
      <t>モット</t>
    </rPh>
    <rPh sb="10" eb="11">
      <t>ハヤ</t>
    </rPh>
    <rPh sb="12" eb="14">
      <t>キョウヨウ</t>
    </rPh>
    <rPh sb="14" eb="16">
      <t>カイシ</t>
    </rPh>
    <rPh sb="20" eb="21">
      <t>ネン</t>
    </rPh>
    <rPh sb="25" eb="27">
      <t>タイヨウ</t>
    </rPh>
    <rPh sb="27" eb="29">
      <t>ネンスウ</t>
    </rPh>
    <rPh sb="30" eb="32">
      <t>ケイカ</t>
    </rPh>
    <rPh sb="38" eb="41">
      <t>ゲンジテン</t>
    </rPh>
    <rPh sb="43" eb="44">
      <t>カン</t>
    </rPh>
    <rPh sb="44" eb="45">
      <t>キョ</t>
    </rPh>
    <rPh sb="46" eb="48">
      <t>コウシン</t>
    </rPh>
    <rPh sb="49" eb="52">
      <t>ロウキュウカ</t>
    </rPh>
    <rPh sb="52" eb="54">
      <t>タイサク</t>
    </rPh>
    <rPh sb="55" eb="57">
      <t>ヒツヨウ</t>
    </rPh>
    <rPh sb="61" eb="63">
      <t>コンゴ</t>
    </rPh>
    <rPh sb="63" eb="65">
      <t>ハッセイ</t>
    </rPh>
    <rPh sb="67" eb="68">
      <t>カン</t>
    </rPh>
    <rPh sb="68" eb="69">
      <t>キョ</t>
    </rPh>
    <rPh sb="69" eb="72">
      <t>ロウキュウカ</t>
    </rPh>
    <rPh sb="73" eb="74">
      <t>ソナ</t>
    </rPh>
    <rPh sb="75" eb="77">
      <t>タイサク</t>
    </rPh>
    <rPh sb="78" eb="80">
      <t>ケントウ</t>
    </rPh>
    <rPh sb="82" eb="84">
      <t>ヒツヨウ</t>
    </rPh>
    <phoneticPr fontId="4"/>
  </si>
  <si>
    <t>①収益的収支比率
　総収益のうち一般会計繰入金が大幅に増加したため収支比率は上がったが、100%に満たない状況である。不足する財源は一般会計からの繰入金に依存しており、さらに経費削減等に取り組む必要がある。
④企業債残高対事業規模比率
　平成28年度から営業収益で賄えない企業債償還金全額を基準内繰入（分流式下水道等）に改めたことから0%となっている。
⑤経費回収率
　使用料が高く全国平均及び類似団体平均よりも回収率は高い。昨年度と比較すると改善しているものの、使用料で汚水処理費を賄えておらず、一般会計からの繰入金で賄っている。
⑥汚水処理原価
　平成29年度は年間有収水量が減ったものの大規模修繕が減り汚水処理費が減額となったため、類似団体と比較すると約10円高くなっているが、昨年度より少し下がった。
⑦施設利用率
　水洗化率が92.34%であるにもかかわらず、施設利用率が32.75%と低くなっている。これは、計画の時点より人口が減少していることが一因と考えられる。
⑧水洗化率
　全国平均及び類似団体平均より約10ポイント高くなっている。今後も未接続家庭への啓発活動に取り組む必要がある。</t>
    <rPh sb="1" eb="4">
      <t>シュウエキテキ</t>
    </rPh>
    <rPh sb="4" eb="6">
      <t>シュウシ</t>
    </rPh>
    <rPh sb="6" eb="8">
      <t>ヒリツ</t>
    </rPh>
    <rPh sb="10" eb="13">
      <t>ソウシュウエキ</t>
    </rPh>
    <rPh sb="16" eb="18">
      <t>イッパン</t>
    </rPh>
    <rPh sb="18" eb="20">
      <t>カイケイ</t>
    </rPh>
    <rPh sb="20" eb="22">
      <t>クリイレ</t>
    </rPh>
    <rPh sb="22" eb="23">
      <t>キン</t>
    </rPh>
    <rPh sb="24" eb="26">
      <t>オオハバ</t>
    </rPh>
    <rPh sb="27" eb="29">
      <t>ゾウカ</t>
    </rPh>
    <rPh sb="33" eb="35">
      <t>シュウシ</t>
    </rPh>
    <rPh sb="35" eb="37">
      <t>ヒリツ</t>
    </rPh>
    <rPh sb="38" eb="39">
      <t>ア</t>
    </rPh>
    <rPh sb="49" eb="50">
      <t>ミ</t>
    </rPh>
    <rPh sb="53" eb="55">
      <t>ジョウキョウ</t>
    </rPh>
    <rPh sb="59" eb="61">
      <t>フソク</t>
    </rPh>
    <rPh sb="63" eb="65">
      <t>ザイゲン</t>
    </rPh>
    <rPh sb="66" eb="68">
      <t>イッパン</t>
    </rPh>
    <rPh sb="68" eb="70">
      <t>カイケイ</t>
    </rPh>
    <rPh sb="73" eb="75">
      <t>クリイレ</t>
    </rPh>
    <rPh sb="75" eb="76">
      <t>キン</t>
    </rPh>
    <rPh sb="77" eb="79">
      <t>イゾン</t>
    </rPh>
    <rPh sb="87" eb="89">
      <t>ケイヒ</t>
    </rPh>
    <rPh sb="89" eb="92">
      <t>サクゲントウ</t>
    </rPh>
    <rPh sb="93" eb="94">
      <t>ト</t>
    </rPh>
    <rPh sb="95" eb="96">
      <t>ク</t>
    </rPh>
    <rPh sb="97" eb="99">
      <t>ヒツヨウ</t>
    </rPh>
    <rPh sb="105" eb="107">
      <t>キギョウ</t>
    </rPh>
    <rPh sb="107" eb="108">
      <t>サイ</t>
    </rPh>
    <rPh sb="108" eb="110">
      <t>ザンダカ</t>
    </rPh>
    <rPh sb="110" eb="111">
      <t>タイ</t>
    </rPh>
    <rPh sb="111" eb="113">
      <t>ジギョウ</t>
    </rPh>
    <rPh sb="113" eb="115">
      <t>キボ</t>
    </rPh>
    <rPh sb="115" eb="117">
      <t>ヒリツ</t>
    </rPh>
    <rPh sb="119" eb="121">
      <t>ヘイセイ</t>
    </rPh>
    <rPh sb="123" eb="125">
      <t>ネンド</t>
    </rPh>
    <rPh sb="127" eb="129">
      <t>エイギョウ</t>
    </rPh>
    <rPh sb="129" eb="131">
      <t>シュウエキ</t>
    </rPh>
    <rPh sb="132" eb="133">
      <t>マカナ</t>
    </rPh>
    <rPh sb="136" eb="138">
      <t>キギョウ</t>
    </rPh>
    <rPh sb="138" eb="139">
      <t>サイ</t>
    </rPh>
    <rPh sb="139" eb="142">
      <t>ショウカンキン</t>
    </rPh>
    <rPh sb="142" eb="144">
      <t>ゼンガク</t>
    </rPh>
    <rPh sb="145" eb="148">
      <t>キジュンナイ</t>
    </rPh>
    <rPh sb="148" eb="150">
      <t>クリイレ</t>
    </rPh>
    <rPh sb="151" eb="153">
      <t>ブンリュウ</t>
    </rPh>
    <rPh sb="153" eb="154">
      <t>シキ</t>
    </rPh>
    <rPh sb="154" eb="157">
      <t>ゲスイドウ</t>
    </rPh>
    <rPh sb="157" eb="158">
      <t>トウ</t>
    </rPh>
    <rPh sb="160" eb="161">
      <t>アラタ</t>
    </rPh>
    <rPh sb="178" eb="180">
      <t>ケイヒ</t>
    </rPh>
    <rPh sb="180" eb="182">
      <t>カイシュウ</t>
    </rPh>
    <rPh sb="182" eb="183">
      <t>リツ</t>
    </rPh>
    <rPh sb="185" eb="188">
      <t>シヨウリョウ</t>
    </rPh>
    <rPh sb="189" eb="190">
      <t>タカ</t>
    </rPh>
    <rPh sb="191" eb="193">
      <t>ゼンコク</t>
    </rPh>
    <rPh sb="193" eb="195">
      <t>ヘイキン</t>
    </rPh>
    <rPh sb="195" eb="196">
      <t>オヨ</t>
    </rPh>
    <rPh sb="197" eb="199">
      <t>ルイジ</t>
    </rPh>
    <rPh sb="199" eb="201">
      <t>ダンタイ</t>
    </rPh>
    <rPh sb="201" eb="203">
      <t>ヘイキン</t>
    </rPh>
    <rPh sb="206" eb="208">
      <t>カイシュウ</t>
    </rPh>
    <rPh sb="208" eb="209">
      <t>リツ</t>
    </rPh>
    <rPh sb="210" eb="211">
      <t>タカ</t>
    </rPh>
    <rPh sb="213" eb="216">
      <t>サクネンド</t>
    </rPh>
    <rPh sb="217" eb="219">
      <t>ヒカク</t>
    </rPh>
    <rPh sb="222" eb="224">
      <t>カイゼン</t>
    </rPh>
    <rPh sb="232" eb="235">
      <t>シヨウリョウ</t>
    </rPh>
    <rPh sb="236" eb="238">
      <t>オスイ</t>
    </rPh>
    <rPh sb="238" eb="240">
      <t>ショリ</t>
    </rPh>
    <rPh sb="240" eb="241">
      <t>ヒ</t>
    </rPh>
    <rPh sb="242" eb="243">
      <t>マカナ</t>
    </rPh>
    <rPh sb="249" eb="251">
      <t>イッパン</t>
    </rPh>
    <rPh sb="251" eb="253">
      <t>カイケイ</t>
    </rPh>
    <rPh sb="256" eb="258">
      <t>クリイレ</t>
    </rPh>
    <rPh sb="258" eb="259">
      <t>キン</t>
    </rPh>
    <rPh sb="260" eb="261">
      <t>マカナ</t>
    </rPh>
    <rPh sb="268" eb="270">
      <t>オスイ</t>
    </rPh>
    <rPh sb="270" eb="272">
      <t>ショリ</t>
    </rPh>
    <rPh sb="272" eb="274">
      <t>ゲンカ</t>
    </rPh>
    <rPh sb="276" eb="278">
      <t>ヘイセイ</t>
    </rPh>
    <rPh sb="280" eb="282">
      <t>ネンド</t>
    </rPh>
    <rPh sb="287" eb="289">
      <t>スイリョウ</t>
    </rPh>
    <rPh sb="290" eb="291">
      <t>ヘ</t>
    </rPh>
    <rPh sb="296" eb="299">
      <t>ダイキボ</t>
    </rPh>
    <rPh sb="299" eb="301">
      <t>シュウゼン</t>
    </rPh>
    <rPh sb="302" eb="303">
      <t>ヘ</t>
    </rPh>
    <rPh sb="304" eb="306">
      <t>オスイ</t>
    </rPh>
    <rPh sb="306" eb="308">
      <t>ショリ</t>
    </rPh>
    <rPh sb="308" eb="309">
      <t>ヒ</t>
    </rPh>
    <rPh sb="310" eb="312">
      <t>ゲンガク</t>
    </rPh>
    <rPh sb="319" eb="321">
      <t>ルイジ</t>
    </rPh>
    <rPh sb="321" eb="323">
      <t>ダンタイ</t>
    </rPh>
    <rPh sb="324" eb="326">
      <t>ヒカク</t>
    </rPh>
    <rPh sb="329" eb="330">
      <t>ヤク</t>
    </rPh>
    <rPh sb="332" eb="333">
      <t>エン</t>
    </rPh>
    <rPh sb="333" eb="334">
      <t>タカ</t>
    </rPh>
    <rPh sb="342" eb="345">
      <t>サクネンド</t>
    </rPh>
    <rPh sb="347" eb="348">
      <t>スコ</t>
    </rPh>
    <rPh sb="349" eb="350">
      <t>サ</t>
    </rPh>
    <rPh sb="356" eb="358">
      <t>シセツ</t>
    </rPh>
    <rPh sb="358" eb="361">
      <t>リヨウリツ</t>
    </rPh>
    <rPh sb="363" eb="366">
      <t>スイセンカ</t>
    </rPh>
    <rPh sb="366" eb="367">
      <t>リツ</t>
    </rPh>
    <rPh sb="385" eb="387">
      <t>シセツ</t>
    </rPh>
    <rPh sb="387" eb="390">
      <t>リヨウリツ</t>
    </rPh>
    <rPh sb="398" eb="399">
      <t>ヒク</t>
    </rPh>
    <rPh sb="410" eb="412">
      <t>ケイカク</t>
    </rPh>
    <rPh sb="413" eb="415">
      <t>ジテン</t>
    </rPh>
    <rPh sb="417" eb="419">
      <t>ジンコウ</t>
    </rPh>
    <rPh sb="420" eb="422">
      <t>ゲンショウ</t>
    </rPh>
    <rPh sb="429" eb="431">
      <t>イチイン</t>
    </rPh>
    <rPh sb="432" eb="433">
      <t>カンガ</t>
    </rPh>
    <rPh sb="440" eb="443">
      <t>スイセンカ</t>
    </rPh>
    <rPh sb="443" eb="444">
      <t>リツ</t>
    </rPh>
    <rPh sb="446" eb="448">
      <t>ゼンコク</t>
    </rPh>
    <rPh sb="448" eb="450">
      <t>ヘイキン</t>
    </rPh>
    <rPh sb="450" eb="451">
      <t>オヨ</t>
    </rPh>
    <rPh sb="452" eb="454">
      <t>ルイジ</t>
    </rPh>
    <rPh sb="454" eb="456">
      <t>ダンタイ</t>
    </rPh>
    <rPh sb="456" eb="458">
      <t>ヘイキン</t>
    </rPh>
    <rPh sb="460" eb="461">
      <t>ヤク</t>
    </rPh>
    <rPh sb="467" eb="468">
      <t>タカ</t>
    </rPh>
    <rPh sb="475" eb="477">
      <t>コンゴ</t>
    </rPh>
    <rPh sb="478" eb="481">
      <t>ミセツゾク</t>
    </rPh>
    <rPh sb="481" eb="483">
      <t>カテイ</t>
    </rPh>
    <rPh sb="485" eb="487">
      <t>ケイハツ</t>
    </rPh>
    <rPh sb="487" eb="489">
      <t>カツドウ</t>
    </rPh>
    <rPh sb="490" eb="491">
      <t>ト</t>
    </rPh>
    <rPh sb="492" eb="493">
      <t>ク</t>
    </rPh>
    <rPh sb="494" eb="4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</si>
</sst>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A0-4AEF-9932-F5212B5F3CB3}"/>
            </c:ext>
          </c:extLst>
        </c:ser>
        <c:dLbls>
          <c:showLegendKey val="0"/>
          <c:showVal val="0"/>
          <c:showCatName val="0"/>
          <c:showSerName val="0"/>
          <c:showPercent val="0"/>
          <c:showBubbleSize val="0"/>
        </c:dLbls>
        <c:gapWidth val="150"/>
        <c:axId val="123180560"/>
        <c:axId val="12317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64A0-4AEF-9932-F5212B5F3CB3}"/>
            </c:ext>
          </c:extLst>
        </c:ser>
        <c:dLbls>
          <c:showLegendKey val="0"/>
          <c:showVal val="0"/>
          <c:showCatName val="0"/>
          <c:showSerName val="0"/>
          <c:showPercent val="0"/>
          <c:showBubbleSize val="0"/>
        </c:dLbls>
        <c:marker val="1"/>
        <c:smooth val="0"/>
        <c:axId val="123180560"/>
        <c:axId val="123174264"/>
      </c:lineChart>
      <c:dateAx>
        <c:axId val="123180560"/>
        <c:scaling>
          <c:orientation val="minMax"/>
        </c:scaling>
        <c:delete val="1"/>
        <c:axPos val="b"/>
        <c:numFmt formatCode="ge" sourceLinked="1"/>
        <c:majorTickMark val="none"/>
        <c:minorTickMark val="none"/>
        <c:tickLblPos val="none"/>
        <c:crossAx val="123174264"/>
        <c:crosses val="autoZero"/>
        <c:auto val="1"/>
        <c:lblOffset val="100"/>
        <c:baseTimeUnit val="years"/>
      </c:dateAx>
      <c:valAx>
        <c:axId val="12317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8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34.130000000000003</c:v>
                </c:pt>
                <c:pt idx="1">
                  <c:v>33.53</c:v>
                </c:pt>
                <c:pt idx="2">
                  <c:v>33.36</c:v>
                </c:pt>
                <c:pt idx="3">
                  <c:v>33.53</c:v>
                </c:pt>
                <c:pt idx="4">
                  <c:v>32.75</c:v>
                </c:pt>
              </c:numCache>
            </c:numRef>
          </c:val>
          <c:extLst xmlns:c16r2="http://schemas.microsoft.com/office/drawing/2015/06/chart">
            <c:ext xmlns:c16="http://schemas.microsoft.com/office/drawing/2014/chart" uri="{C3380CC4-5D6E-409C-BE32-E72D297353CC}">
              <c16:uniqueId val="{00000000-EA7A-4E96-90FF-F0A5A1152721}"/>
            </c:ext>
          </c:extLst>
        </c:ser>
        <c:dLbls>
          <c:showLegendKey val="0"/>
          <c:showVal val="0"/>
          <c:showCatName val="0"/>
          <c:showSerName val="0"/>
          <c:showPercent val="0"/>
          <c:showBubbleSize val="0"/>
        </c:dLbls>
        <c:gapWidth val="150"/>
        <c:axId val="235332160"/>
        <c:axId val="23533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EA7A-4E96-90FF-F0A5A1152721}"/>
            </c:ext>
          </c:extLst>
        </c:ser>
        <c:dLbls>
          <c:showLegendKey val="0"/>
          <c:showVal val="0"/>
          <c:showCatName val="0"/>
          <c:showSerName val="0"/>
          <c:showPercent val="0"/>
          <c:showBubbleSize val="0"/>
        </c:dLbls>
        <c:marker val="1"/>
        <c:smooth val="0"/>
        <c:axId val="235332160"/>
        <c:axId val="235332552"/>
      </c:lineChart>
      <c:dateAx>
        <c:axId val="235332160"/>
        <c:scaling>
          <c:orientation val="minMax"/>
        </c:scaling>
        <c:delete val="1"/>
        <c:axPos val="b"/>
        <c:numFmt formatCode="ge" sourceLinked="1"/>
        <c:majorTickMark val="none"/>
        <c:minorTickMark val="none"/>
        <c:tickLblPos val="none"/>
        <c:crossAx val="235332552"/>
        <c:crosses val="autoZero"/>
        <c:auto val="1"/>
        <c:lblOffset val="100"/>
        <c:baseTimeUnit val="years"/>
      </c:dateAx>
      <c:valAx>
        <c:axId val="23533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91.14</c:v>
                </c:pt>
                <c:pt idx="1">
                  <c:v>91.77</c:v>
                </c:pt>
                <c:pt idx="2">
                  <c:v>92.33</c:v>
                </c:pt>
                <c:pt idx="3">
                  <c:v>92.38</c:v>
                </c:pt>
                <c:pt idx="4">
                  <c:v>92.34</c:v>
                </c:pt>
              </c:numCache>
            </c:numRef>
          </c:val>
          <c:extLst xmlns:c16r2="http://schemas.microsoft.com/office/drawing/2015/06/chart">
            <c:ext xmlns:c16="http://schemas.microsoft.com/office/drawing/2014/chart" uri="{C3380CC4-5D6E-409C-BE32-E72D297353CC}">
              <c16:uniqueId val="{00000000-7E8B-4ADB-9711-45D84EF47434}"/>
            </c:ext>
          </c:extLst>
        </c:ser>
        <c:dLbls>
          <c:showLegendKey val="0"/>
          <c:showVal val="0"/>
          <c:showCatName val="0"/>
          <c:showSerName val="0"/>
          <c:showPercent val="0"/>
          <c:showBubbleSize val="0"/>
        </c:dLbls>
        <c:gapWidth val="150"/>
        <c:axId val="235333728"/>
        <c:axId val="23533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7E8B-4ADB-9711-45D84EF47434}"/>
            </c:ext>
          </c:extLst>
        </c:ser>
        <c:dLbls>
          <c:showLegendKey val="0"/>
          <c:showVal val="0"/>
          <c:showCatName val="0"/>
          <c:showSerName val="0"/>
          <c:showPercent val="0"/>
          <c:showBubbleSize val="0"/>
        </c:dLbls>
        <c:marker val="1"/>
        <c:smooth val="0"/>
        <c:axId val="235333728"/>
        <c:axId val="235334120"/>
      </c:lineChart>
      <c:dateAx>
        <c:axId val="235333728"/>
        <c:scaling>
          <c:orientation val="minMax"/>
        </c:scaling>
        <c:delete val="1"/>
        <c:axPos val="b"/>
        <c:numFmt formatCode="ge" sourceLinked="1"/>
        <c:majorTickMark val="none"/>
        <c:minorTickMark val="none"/>
        <c:tickLblPos val="none"/>
        <c:crossAx val="235334120"/>
        <c:crosses val="autoZero"/>
        <c:auto val="1"/>
        <c:lblOffset val="100"/>
        <c:baseTimeUnit val="years"/>
      </c:dateAx>
      <c:valAx>
        <c:axId val="23533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43.33</c:v>
                </c:pt>
                <c:pt idx="1">
                  <c:v>46.29</c:v>
                </c:pt>
                <c:pt idx="2">
                  <c:v>46.78</c:v>
                </c:pt>
                <c:pt idx="3">
                  <c:v>43.34</c:v>
                </c:pt>
                <c:pt idx="4">
                  <c:v>78.53</c:v>
                </c:pt>
              </c:numCache>
            </c:numRef>
          </c:val>
          <c:extLst xmlns:c16r2="http://schemas.microsoft.com/office/drawing/2015/06/chart">
            <c:ext xmlns:c16="http://schemas.microsoft.com/office/drawing/2014/chart" uri="{C3380CC4-5D6E-409C-BE32-E72D297353CC}">
              <c16:uniqueId val="{00000000-EF68-4705-BA9C-A4F222F476AC}"/>
            </c:ext>
          </c:extLst>
        </c:ser>
        <c:dLbls>
          <c:showLegendKey val="0"/>
          <c:showVal val="0"/>
          <c:showCatName val="0"/>
          <c:showSerName val="0"/>
          <c:showPercent val="0"/>
          <c:showBubbleSize val="0"/>
        </c:dLbls>
        <c:gapWidth val="150"/>
        <c:axId val="234810008"/>
        <c:axId val="23481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68-4705-BA9C-A4F222F476AC}"/>
            </c:ext>
          </c:extLst>
        </c:ser>
        <c:dLbls>
          <c:showLegendKey val="0"/>
          <c:showVal val="0"/>
          <c:showCatName val="0"/>
          <c:showSerName val="0"/>
          <c:showPercent val="0"/>
          <c:showBubbleSize val="0"/>
        </c:dLbls>
        <c:marker val="1"/>
        <c:smooth val="0"/>
        <c:axId val="234810008"/>
        <c:axId val="234810392"/>
      </c:lineChart>
      <c:dateAx>
        <c:axId val="234810008"/>
        <c:scaling>
          <c:orientation val="minMax"/>
        </c:scaling>
        <c:delete val="1"/>
        <c:axPos val="b"/>
        <c:numFmt formatCode="ge" sourceLinked="1"/>
        <c:majorTickMark val="none"/>
        <c:minorTickMark val="none"/>
        <c:tickLblPos val="none"/>
        <c:crossAx val="234810392"/>
        <c:crosses val="autoZero"/>
        <c:auto val="1"/>
        <c:lblOffset val="100"/>
        <c:baseTimeUnit val="years"/>
      </c:dateAx>
      <c:valAx>
        <c:axId val="23481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81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43-493A-B693-C25E072337F8}"/>
            </c:ext>
          </c:extLst>
        </c:ser>
        <c:dLbls>
          <c:showLegendKey val="0"/>
          <c:showVal val="0"/>
          <c:showCatName val="0"/>
          <c:showSerName val="0"/>
          <c:showPercent val="0"/>
          <c:showBubbleSize val="0"/>
        </c:dLbls>
        <c:gapWidth val="150"/>
        <c:axId val="234889536"/>
        <c:axId val="23488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43-493A-B693-C25E072337F8}"/>
            </c:ext>
          </c:extLst>
        </c:ser>
        <c:dLbls>
          <c:showLegendKey val="0"/>
          <c:showVal val="0"/>
          <c:showCatName val="0"/>
          <c:showSerName val="0"/>
          <c:showPercent val="0"/>
          <c:showBubbleSize val="0"/>
        </c:dLbls>
        <c:marker val="1"/>
        <c:smooth val="0"/>
        <c:axId val="234889536"/>
        <c:axId val="234889920"/>
      </c:lineChart>
      <c:dateAx>
        <c:axId val="234889536"/>
        <c:scaling>
          <c:orientation val="minMax"/>
        </c:scaling>
        <c:delete val="1"/>
        <c:axPos val="b"/>
        <c:numFmt formatCode="ge" sourceLinked="1"/>
        <c:majorTickMark val="none"/>
        <c:minorTickMark val="none"/>
        <c:tickLblPos val="none"/>
        <c:crossAx val="234889920"/>
        <c:crosses val="autoZero"/>
        <c:auto val="1"/>
        <c:lblOffset val="100"/>
        <c:baseTimeUnit val="years"/>
      </c:dateAx>
      <c:valAx>
        <c:axId val="23488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8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DE-47FC-B827-34E228F215CA}"/>
            </c:ext>
          </c:extLst>
        </c:ser>
        <c:dLbls>
          <c:showLegendKey val="0"/>
          <c:showVal val="0"/>
          <c:showCatName val="0"/>
          <c:showSerName val="0"/>
          <c:showPercent val="0"/>
          <c:showBubbleSize val="0"/>
        </c:dLbls>
        <c:gapWidth val="150"/>
        <c:axId val="234936448"/>
        <c:axId val="2349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DE-47FC-B827-34E228F215CA}"/>
            </c:ext>
          </c:extLst>
        </c:ser>
        <c:dLbls>
          <c:showLegendKey val="0"/>
          <c:showVal val="0"/>
          <c:showCatName val="0"/>
          <c:showSerName val="0"/>
          <c:showPercent val="0"/>
          <c:showBubbleSize val="0"/>
        </c:dLbls>
        <c:marker val="1"/>
        <c:smooth val="0"/>
        <c:axId val="234936448"/>
        <c:axId val="234936832"/>
      </c:lineChart>
      <c:dateAx>
        <c:axId val="234936448"/>
        <c:scaling>
          <c:orientation val="minMax"/>
        </c:scaling>
        <c:delete val="1"/>
        <c:axPos val="b"/>
        <c:numFmt formatCode="ge" sourceLinked="1"/>
        <c:majorTickMark val="none"/>
        <c:minorTickMark val="none"/>
        <c:tickLblPos val="none"/>
        <c:crossAx val="234936832"/>
        <c:crosses val="autoZero"/>
        <c:auto val="1"/>
        <c:lblOffset val="100"/>
        <c:baseTimeUnit val="years"/>
      </c:dateAx>
      <c:valAx>
        <c:axId val="2349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3B-4BC4-B8CA-0B7212539764}"/>
            </c:ext>
          </c:extLst>
        </c:ser>
        <c:dLbls>
          <c:showLegendKey val="0"/>
          <c:showVal val="0"/>
          <c:showCatName val="0"/>
          <c:showSerName val="0"/>
          <c:showPercent val="0"/>
          <c:showBubbleSize val="0"/>
        </c:dLbls>
        <c:gapWidth val="150"/>
        <c:axId val="234942120"/>
        <c:axId val="23494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3B-4BC4-B8CA-0B7212539764}"/>
            </c:ext>
          </c:extLst>
        </c:ser>
        <c:dLbls>
          <c:showLegendKey val="0"/>
          <c:showVal val="0"/>
          <c:showCatName val="0"/>
          <c:showSerName val="0"/>
          <c:showPercent val="0"/>
          <c:showBubbleSize val="0"/>
        </c:dLbls>
        <c:marker val="1"/>
        <c:smooth val="0"/>
        <c:axId val="234942120"/>
        <c:axId val="234942512"/>
      </c:lineChart>
      <c:dateAx>
        <c:axId val="234942120"/>
        <c:scaling>
          <c:orientation val="minMax"/>
        </c:scaling>
        <c:delete val="1"/>
        <c:axPos val="b"/>
        <c:numFmt formatCode="ge" sourceLinked="1"/>
        <c:majorTickMark val="none"/>
        <c:minorTickMark val="none"/>
        <c:tickLblPos val="none"/>
        <c:crossAx val="234942512"/>
        <c:crosses val="autoZero"/>
        <c:auto val="1"/>
        <c:lblOffset val="100"/>
        <c:baseTimeUnit val="years"/>
      </c:dateAx>
      <c:valAx>
        <c:axId val="23494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4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25-489D-A79A-7CA619500118}"/>
            </c:ext>
          </c:extLst>
        </c:ser>
        <c:dLbls>
          <c:showLegendKey val="0"/>
          <c:showVal val="0"/>
          <c:showCatName val="0"/>
          <c:showSerName val="0"/>
          <c:showPercent val="0"/>
          <c:showBubbleSize val="0"/>
        </c:dLbls>
        <c:gapWidth val="150"/>
        <c:axId val="234943688"/>
        <c:axId val="23494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25-489D-A79A-7CA619500118}"/>
            </c:ext>
          </c:extLst>
        </c:ser>
        <c:dLbls>
          <c:showLegendKey val="0"/>
          <c:showVal val="0"/>
          <c:showCatName val="0"/>
          <c:showSerName val="0"/>
          <c:showPercent val="0"/>
          <c:showBubbleSize val="0"/>
        </c:dLbls>
        <c:marker val="1"/>
        <c:smooth val="0"/>
        <c:axId val="234943688"/>
        <c:axId val="234944080"/>
      </c:lineChart>
      <c:dateAx>
        <c:axId val="234943688"/>
        <c:scaling>
          <c:orientation val="minMax"/>
        </c:scaling>
        <c:delete val="1"/>
        <c:axPos val="b"/>
        <c:numFmt formatCode="ge" sourceLinked="1"/>
        <c:majorTickMark val="none"/>
        <c:minorTickMark val="none"/>
        <c:tickLblPos val="none"/>
        <c:crossAx val="234944080"/>
        <c:crosses val="autoZero"/>
        <c:auto val="1"/>
        <c:lblOffset val="100"/>
        <c:baseTimeUnit val="years"/>
      </c:dateAx>
      <c:valAx>
        <c:axId val="23494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4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2600.88</c:v>
                </c:pt>
                <c:pt idx="1">
                  <c:v>2524.6</c:v>
                </c:pt>
                <c:pt idx="2">
                  <c:v>2062.91</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7AD-44C3-81E4-868A85033D4D}"/>
            </c:ext>
          </c:extLst>
        </c:ser>
        <c:dLbls>
          <c:showLegendKey val="0"/>
          <c:showVal val="0"/>
          <c:showCatName val="0"/>
          <c:showSerName val="0"/>
          <c:showPercent val="0"/>
          <c:showBubbleSize val="0"/>
        </c:dLbls>
        <c:gapWidth val="150"/>
        <c:axId val="234945256"/>
        <c:axId val="23494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17AD-44C3-81E4-868A85033D4D}"/>
            </c:ext>
          </c:extLst>
        </c:ser>
        <c:dLbls>
          <c:showLegendKey val="0"/>
          <c:showVal val="0"/>
          <c:showCatName val="0"/>
          <c:showSerName val="0"/>
          <c:showPercent val="0"/>
          <c:showBubbleSize val="0"/>
        </c:dLbls>
        <c:marker val="1"/>
        <c:smooth val="0"/>
        <c:axId val="234945256"/>
        <c:axId val="234945648"/>
      </c:lineChart>
      <c:dateAx>
        <c:axId val="234945256"/>
        <c:scaling>
          <c:orientation val="minMax"/>
        </c:scaling>
        <c:delete val="1"/>
        <c:axPos val="b"/>
        <c:numFmt formatCode="ge" sourceLinked="1"/>
        <c:majorTickMark val="none"/>
        <c:minorTickMark val="none"/>
        <c:tickLblPos val="none"/>
        <c:crossAx val="234945648"/>
        <c:crosses val="autoZero"/>
        <c:auto val="1"/>
        <c:lblOffset val="100"/>
        <c:baseTimeUnit val="years"/>
      </c:dateAx>
      <c:valAx>
        <c:axId val="23494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4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37.869999999999997</c:v>
                </c:pt>
                <c:pt idx="1">
                  <c:v>35.85</c:v>
                </c:pt>
                <c:pt idx="2">
                  <c:v>35.53</c:v>
                </c:pt>
                <c:pt idx="3">
                  <c:v>92.97</c:v>
                </c:pt>
                <c:pt idx="4">
                  <c:v>97.4</c:v>
                </c:pt>
              </c:numCache>
            </c:numRef>
          </c:val>
          <c:extLst xmlns:c16r2="http://schemas.microsoft.com/office/drawing/2015/06/chart">
            <c:ext xmlns:c16="http://schemas.microsoft.com/office/drawing/2014/chart" uri="{C3380CC4-5D6E-409C-BE32-E72D297353CC}">
              <c16:uniqueId val="{00000000-33B1-4E20-AE8A-34A8CA1801E8}"/>
            </c:ext>
          </c:extLst>
        </c:ser>
        <c:dLbls>
          <c:showLegendKey val="0"/>
          <c:showVal val="0"/>
          <c:showCatName val="0"/>
          <c:showSerName val="0"/>
          <c:showPercent val="0"/>
          <c:showBubbleSize val="0"/>
        </c:dLbls>
        <c:gapWidth val="150"/>
        <c:axId val="234946824"/>
        <c:axId val="23494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33B1-4E20-AE8A-34A8CA1801E8}"/>
            </c:ext>
          </c:extLst>
        </c:ser>
        <c:dLbls>
          <c:showLegendKey val="0"/>
          <c:showVal val="0"/>
          <c:showCatName val="0"/>
          <c:showSerName val="0"/>
          <c:showPercent val="0"/>
          <c:showBubbleSize val="0"/>
        </c:dLbls>
        <c:marker val="1"/>
        <c:smooth val="0"/>
        <c:axId val="234946824"/>
        <c:axId val="234947216"/>
      </c:lineChart>
      <c:dateAx>
        <c:axId val="234946824"/>
        <c:scaling>
          <c:orientation val="minMax"/>
        </c:scaling>
        <c:delete val="1"/>
        <c:axPos val="b"/>
        <c:numFmt formatCode="ge" sourceLinked="1"/>
        <c:majorTickMark val="none"/>
        <c:minorTickMark val="none"/>
        <c:tickLblPos val="none"/>
        <c:crossAx val="234947216"/>
        <c:crosses val="autoZero"/>
        <c:auto val="1"/>
        <c:lblOffset val="100"/>
        <c:baseTimeUnit val="years"/>
      </c:dateAx>
      <c:valAx>
        <c:axId val="23494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4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532.88</c:v>
                </c:pt>
                <c:pt idx="1">
                  <c:v>592.73</c:v>
                </c:pt>
                <c:pt idx="2">
                  <c:v>618.91</c:v>
                </c:pt>
                <c:pt idx="3">
                  <c:v>240.84</c:v>
                </c:pt>
                <c:pt idx="4">
                  <c:v>231.31</c:v>
                </c:pt>
              </c:numCache>
            </c:numRef>
          </c:val>
          <c:extLst xmlns:c16r2="http://schemas.microsoft.com/office/drawing/2015/06/chart">
            <c:ext xmlns:c16="http://schemas.microsoft.com/office/drawing/2014/chart" uri="{C3380CC4-5D6E-409C-BE32-E72D297353CC}">
              <c16:uniqueId val="{00000000-A166-4567-9850-2D696B6DA370}"/>
            </c:ext>
          </c:extLst>
        </c:ser>
        <c:dLbls>
          <c:showLegendKey val="0"/>
          <c:showVal val="0"/>
          <c:showCatName val="0"/>
          <c:showSerName val="0"/>
          <c:showPercent val="0"/>
          <c:showBubbleSize val="0"/>
        </c:dLbls>
        <c:gapWidth val="150"/>
        <c:axId val="234948392"/>
        <c:axId val="23494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A166-4567-9850-2D696B6DA370}"/>
            </c:ext>
          </c:extLst>
        </c:ser>
        <c:dLbls>
          <c:showLegendKey val="0"/>
          <c:showVal val="0"/>
          <c:showCatName val="0"/>
          <c:showSerName val="0"/>
          <c:showPercent val="0"/>
          <c:showBubbleSize val="0"/>
        </c:dLbls>
        <c:marker val="1"/>
        <c:smooth val="0"/>
        <c:axId val="234948392"/>
        <c:axId val="234948784"/>
      </c:lineChart>
      <c:dateAx>
        <c:axId val="234948392"/>
        <c:scaling>
          <c:orientation val="minMax"/>
        </c:scaling>
        <c:delete val="1"/>
        <c:axPos val="b"/>
        <c:numFmt formatCode="ge" sourceLinked="1"/>
        <c:majorTickMark val="none"/>
        <c:minorTickMark val="none"/>
        <c:tickLblPos val="none"/>
        <c:crossAx val="234948784"/>
        <c:crosses val="autoZero"/>
        <c:auto val="1"/>
        <c:lblOffset val="100"/>
        <c:baseTimeUnit val="years"/>
      </c:dateAx>
      <c:valAx>
        <c:axId val="23494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4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5" zoomScale="75" zoomScaleNormal="75"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　京丹波町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14559</v>
      </c>
      <c r="AM8" s="49"/>
      <c r="AN8" s="49"/>
      <c r="AO8" s="49"/>
      <c r="AP8" s="49"/>
      <c r="AQ8" s="49"/>
      <c r="AR8" s="49"/>
      <c r="AS8" s="49"/>
      <c r="AT8" s="44">
        <f>データ!T6</f>
        <v>303.08999999999997</v>
      </c>
      <c r="AU8" s="44"/>
      <c r="AV8" s="44"/>
      <c r="AW8" s="44"/>
      <c r="AX8" s="44"/>
      <c r="AY8" s="44"/>
      <c r="AZ8" s="44"/>
      <c r="BA8" s="44"/>
      <c r="BB8" s="44">
        <f>データ!U6</f>
        <v>48.04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31.31</v>
      </c>
      <c r="Q10" s="44"/>
      <c r="R10" s="44"/>
      <c r="S10" s="44"/>
      <c r="T10" s="44"/>
      <c r="U10" s="44"/>
      <c r="V10" s="44"/>
      <c r="W10" s="44">
        <f>データ!Q6</f>
        <v>100</v>
      </c>
      <c r="X10" s="44"/>
      <c r="Y10" s="44"/>
      <c r="Z10" s="44"/>
      <c r="AA10" s="44"/>
      <c r="AB10" s="44"/>
      <c r="AC10" s="44"/>
      <c r="AD10" s="49">
        <f>データ!R6</f>
        <v>4104</v>
      </c>
      <c r="AE10" s="49"/>
      <c r="AF10" s="49"/>
      <c r="AG10" s="49"/>
      <c r="AH10" s="49"/>
      <c r="AI10" s="49"/>
      <c r="AJ10" s="49"/>
      <c r="AK10" s="2"/>
      <c r="AL10" s="49">
        <f>データ!V6</f>
        <v>4519</v>
      </c>
      <c r="AM10" s="49"/>
      <c r="AN10" s="49"/>
      <c r="AO10" s="49"/>
      <c r="AP10" s="49"/>
      <c r="AQ10" s="49"/>
      <c r="AR10" s="49"/>
      <c r="AS10" s="49"/>
      <c r="AT10" s="44">
        <f>データ!W6</f>
        <v>2.44</v>
      </c>
      <c r="AU10" s="44"/>
      <c r="AV10" s="44"/>
      <c r="AW10" s="44"/>
      <c r="AX10" s="44"/>
      <c r="AY10" s="44"/>
      <c r="AZ10" s="44"/>
      <c r="BA10" s="44"/>
      <c r="BB10" s="44">
        <f>データ!X6</f>
        <v>1852.05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J5/H6we0Mu1hoG2m8u080C0hJCrlbYvi2kr3ysMpfYHiKQwRV+FMjoXYwWizQmFqRlCDoiH29FHBjtdaUx/DwQ==" saltValue="/ADkRj+0/YOORTUrCFy/J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264075</v>
      </c>
      <c r="D6" s="32">
        <f t="shared" si="3"/>
        <v>47</v>
      </c>
      <c r="E6" s="32">
        <f t="shared" si="3"/>
        <v>17</v>
      </c>
      <c r="F6" s="32">
        <f t="shared" si="3"/>
        <v>4</v>
      </c>
      <c r="G6" s="32">
        <f t="shared" si="3"/>
        <v>0</v>
      </c>
      <c r="H6" s="32" t="str">
        <f t="shared" si="3"/>
        <v>京都府　京丹波町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31.31</v>
      </c>
      <c r="Q6" s="33">
        <f t="shared" si="3"/>
        <v>100</v>
      </c>
      <c r="R6" s="33">
        <f t="shared" si="3"/>
        <v>4104</v>
      </c>
      <c r="S6" s="33">
        <f t="shared" si="3"/>
        <v>14559</v>
      </c>
      <c r="T6" s="33">
        <f t="shared" si="3"/>
        <v>303.08999999999997</v>
      </c>
      <c r="U6" s="33">
        <f t="shared" si="3"/>
        <v>48.04</v>
      </c>
      <c r="V6" s="33">
        <f t="shared" si="3"/>
        <v>4519</v>
      </c>
      <c r="W6" s="33">
        <f t="shared" si="3"/>
        <v>2.44</v>
      </c>
      <c r="X6" s="33">
        <f t="shared" si="3"/>
        <v>1852.05</v>
      </c>
      <c r="Y6" s="34">
        <f>IF(Y7="",NA(),Y7)</f>
        <v>43.33</v>
      </c>
      <c r="Z6" s="34">
        <f t="shared" ref="Z6:AH6" si="4">IF(Z7="",NA(),Z7)</f>
        <v>46.29</v>
      </c>
      <c r="AA6" s="34">
        <f t="shared" si="4"/>
        <v>46.78</v>
      </c>
      <c r="AB6" s="34">
        <f t="shared" si="4"/>
        <v>43.34</v>
      </c>
      <c r="AC6" s="34">
        <f t="shared" si="4"/>
        <v>78.53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2600.88</v>
      </c>
      <c r="BG6" s="34">
        <f t="shared" ref="BG6:BO6" si="7">IF(BG7="",NA(),BG7)</f>
        <v>2524.6</v>
      </c>
      <c r="BH6" s="34">
        <f t="shared" si="7"/>
        <v>2062.91</v>
      </c>
      <c r="BI6" s="33">
        <f t="shared" si="7"/>
        <v>0</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37.869999999999997</v>
      </c>
      <c r="BR6" s="34">
        <f t="shared" ref="BR6:BZ6" si="8">IF(BR7="",NA(),BR7)</f>
        <v>35.85</v>
      </c>
      <c r="BS6" s="34">
        <f t="shared" si="8"/>
        <v>35.53</v>
      </c>
      <c r="BT6" s="34">
        <f t="shared" si="8"/>
        <v>92.97</v>
      </c>
      <c r="BU6" s="34">
        <f t="shared" si="8"/>
        <v>97.4</v>
      </c>
      <c r="BV6" s="34">
        <f t="shared" si="8"/>
        <v>64.63</v>
      </c>
      <c r="BW6" s="34">
        <f t="shared" si="8"/>
        <v>66.56</v>
      </c>
      <c r="BX6" s="34">
        <f t="shared" si="8"/>
        <v>66.22</v>
      </c>
      <c r="BY6" s="34">
        <f t="shared" si="8"/>
        <v>69.87</v>
      </c>
      <c r="BZ6" s="34">
        <f t="shared" si="8"/>
        <v>74.3</v>
      </c>
      <c r="CA6" s="33" t="str">
        <f>IF(CA7="","",IF(CA7="-","【-】","【"&amp;SUBSTITUTE(TEXT(CA7,"#,##0.00"),"-","△")&amp;"】"))</f>
        <v>【75.58】</v>
      </c>
      <c r="CB6" s="34">
        <f>IF(CB7="",NA(),CB7)</f>
        <v>532.88</v>
      </c>
      <c r="CC6" s="34">
        <f t="shared" ref="CC6:CK6" si="9">IF(CC7="",NA(),CC7)</f>
        <v>592.73</v>
      </c>
      <c r="CD6" s="34">
        <f t="shared" si="9"/>
        <v>618.91</v>
      </c>
      <c r="CE6" s="34">
        <f t="shared" si="9"/>
        <v>240.84</v>
      </c>
      <c r="CF6" s="34">
        <f t="shared" si="9"/>
        <v>231.31</v>
      </c>
      <c r="CG6" s="34">
        <f t="shared" si="9"/>
        <v>245.75</v>
      </c>
      <c r="CH6" s="34">
        <f t="shared" si="9"/>
        <v>244.29</v>
      </c>
      <c r="CI6" s="34">
        <f t="shared" si="9"/>
        <v>246.72</v>
      </c>
      <c r="CJ6" s="34">
        <f t="shared" si="9"/>
        <v>234.96</v>
      </c>
      <c r="CK6" s="34">
        <f t="shared" si="9"/>
        <v>221.81</v>
      </c>
      <c r="CL6" s="33" t="str">
        <f>IF(CL7="","",IF(CL7="-","【-】","【"&amp;SUBSTITUTE(TEXT(CL7,"#,##0.00"),"-","△")&amp;"】"))</f>
        <v>【215.23】</v>
      </c>
      <c r="CM6" s="34">
        <f>IF(CM7="",NA(),CM7)</f>
        <v>34.130000000000003</v>
      </c>
      <c r="CN6" s="34">
        <f t="shared" ref="CN6:CV6" si="10">IF(CN7="",NA(),CN7)</f>
        <v>33.53</v>
      </c>
      <c r="CO6" s="34">
        <f t="shared" si="10"/>
        <v>33.36</v>
      </c>
      <c r="CP6" s="34">
        <f t="shared" si="10"/>
        <v>33.53</v>
      </c>
      <c r="CQ6" s="34">
        <f t="shared" si="10"/>
        <v>32.75</v>
      </c>
      <c r="CR6" s="34">
        <f t="shared" si="10"/>
        <v>43.65</v>
      </c>
      <c r="CS6" s="34">
        <f t="shared" si="10"/>
        <v>43.58</v>
      </c>
      <c r="CT6" s="34">
        <f t="shared" si="10"/>
        <v>41.35</v>
      </c>
      <c r="CU6" s="34">
        <f t="shared" si="10"/>
        <v>42.9</v>
      </c>
      <c r="CV6" s="34">
        <f t="shared" si="10"/>
        <v>43.36</v>
      </c>
      <c r="CW6" s="33" t="str">
        <f>IF(CW7="","",IF(CW7="-","【-】","【"&amp;SUBSTITUTE(TEXT(CW7,"#,##0.00"),"-","△")&amp;"】"))</f>
        <v>【42.66】</v>
      </c>
      <c r="CX6" s="34">
        <f>IF(CX7="",NA(),CX7)</f>
        <v>91.14</v>
      </c>
      <c r="CY6" s="34">
        <f t="shared" ref="CY6:DG6" si="11">IF(CY7="",NA(),CY7)</f>
        <v>91.77</v>
      </c>
      <c r="CZ6" s="34">
        <f t="shared" si="11"/>
        <v>92.33</v>
      </c>
      <c r="DA6" s="34">
        <f t="shared" si="11"/>
        <v>92.38</v>
      </c>
      <c r="DB6" s="34">
        <f t="shared" si="11"/>
        <v>92.34</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c r="A7" s="27"/>
      <c r="B7" s="36">
        <v>2017</v>
      </c>
      <c r="C7" s="36">
        <v>264075</v>
      </c>
      <c r="D7" s="36">
        <v>47</v>
      </c>
      <c r="E7" s="36">
        <v>17</v>
      </c>
      <c r="F7" s="36">
        <v>4</v>
      </c>
      <c r="G7" s="36">
        <v>0</v>
      </c>
      <c r="H7" s="36" t="s">
        <v>111</v>
      </c>
      <c r="I7" s="36" t="s">
        <v>112</v>
      </c>
      <c r="J7" s="36" t="s">
        <v>113</v>
      </c>
      <c r="K7" s="36" t="s">
        <v>114</v>
      </c>
      <c r="L7" s="36" t="s">
        <v>115</v>
      </c>
      <c r="M7" s="36" t="s">
        <v>116</v>
      </c>
      <c r="N7" s="37" t="s">
        <v>117</v>
      </c>
      <c r="O7" s="37" t="s">
        <v>118</v>
      </c>
      <c r="P7" s="37">
        <v>31.31</v>
      </c>
      <c r="Q7" s="37">
        <v>100</v>
      </c>
      <c r="R7" s="37">
        <v>4104</v>
      </c>
      <c r="S7" s="37">
        <v>14559</v>
      </c>
      <c r="T7" s="37">
        <v>303.08999999999997</v>
      </c>
      <c r="U7" s="37">
        <v>48.04</v>
      </c>
      <c r="V7" s="37">
        <v>4519</v>
      </c>
      <c r="W7" s="37">
        <v>2.44</v>
      </c>
      <c r="X7" s="37">
        <v>1852.05</v>
      </c>
      <c r="Y7" s="37">
        <v>43.33</v>
      </c>
      <c r="Z7" s="37">
        <v>46.29</v>
      </c>
      <c r="AA7" s="37">
        <v>46.78</v>
      </c>
      <c r="AB7" s="37">
        <v>43.34</v>
      </c>
      <c r="AC7" s="37">
        <v>78.53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2600.88</v>
      </c>
      <c r="BG7" s="37">
        <v>2524.6</v>
      </c>
      <c r="BH7" s="37">
        <v>2062.91</v>
      </c>
      <c r="BI7" s="37">
        <v>0</v>
      </c>
      <c r="BJ7" s="37">
        <v>0</v>
      </c>
      <c r="BK7" s="37">
        <v>1569.13</v>
      </c>
      <c r="BL7" s="37">
        <v>1436</v>
      </c>
      <c r="BM7" s="37">
        <v>1434.89</v>
      </c>
      <c r="BN7" s="37">
        <v>1298.9100000000001</v>
      </c>
      <c r="BO7" s="37">
        <v>1243.71</v>
      </c>
      <c r="BP7" s="37">
        <v>1225.44</v>
      </c>
      <c r="BQ7" s="37">
        <v>37.869999999999997</v>
      </c>
      <c r="BR7" s="37">
        <v>35.85</v>
      </c>
      <c r="BS7" s="37">
        <v>35.53</v>
      </c>
      <c r="BT7" s="37">
        <v>92.97</v>
      </c>
      <c r="BU7" s="37">
        <v>97.4</v>
      </c>
      <c r="BV7" s="37">
        <v>64.63</v>
      </c>
      <c r="BW7" s="37">
        <v>66.56</v>
      </c>
      <c r="BX7" s="37">
        <v>66.22</v>
      </c>
      <c r="BY7" s="37">
        <v>69.87</v>
      </c>
      <c r="BZ7" s="37">
        <v>74.3</v>
      </c>
      <c r="CA7" s="37">
        <v>75.58</v>
      </c>
      <c r="CB7" s="37">
        <v>532.88</v>
      </c>
      <c r="CC7" s="37">
        <v>592.73</v>
      </c>
      <c r="CD7" s="37">
        <v>618.91</v>
      </c>
      <c r="CE7" s="37">
        <v>240.84</v>
      </c>
      <c r="CF7" s="37">
        <v>231.31</v>
      </c>
      <c r="CG7" s="37">
        <v>245.75</v>
      </c>
      <c r="CH7" s="37">
        <v>244.29</v>
      </c>
      <c r="CI7" s="37">
        <v>246.72</v>
      </c>
      <c r="CJ7" s="37">
        <v>234.96</v>
      </c>
      <c r="CK7" s="37">
        <v>221.81</v>
      </c>
      <c r="CL7" s="37">
        <v>215.23</v>
      </c>
      <c r="CM7" s="37">
        <v>34.130000000000003</v>
      </c>
      <c r="CN7" s="37">
        <v>33.53</v>
      </c>
      <c r="CO7" s="37">
        <v>33.36</v>
      </c>
      <c r="CP7" s="37">
        <v>33.53</v>
      </c>
      <c r="CQ7" s="37">
        <v>32.75</v>
      </c>
      <c r="CR7" s="37">
        <v>43.65</v>
      </c>
      <c r="CS7" s="37">
        <v>43.58</v>
      </c>
      <c r="CT7" s="37">
        <v>41.35</v>
      </c>
      <c r="CU7" s="37">
        <v>42.9</v>
      </c>
      <c r="CV7" s="37">
        <v>43.36</v>
      </c>
      <c r="CW7" s="37">
        <v>42.66</v>
      </c>
      <c r="CX7" s="37">
        <v>91.14</v>
      </c>
      <c r="CY7" s="37">
        <v>91.77</v>
      </c>
      <c r="CZ7" s="37">
        <v>92.33</v>
      </c>
      <c r="DA7" s="37">
        <v>92.38</v>
      </c>
      <c r="DB7" s="37">
        <v>92.34</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京丹波町</cp:lastModifiedBy>
  <cp:lastPrinted>2019-02-01T01:46:52Z</cp:lastPrinted>
  <dcterms:modified xsi:type="dcterms:W3CDTF">2019-02-15T02:59:34Z</dcterms:modified>
</cp:coreProperties>
</file>