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blpzN4uaWvbbvRmL029aUHJkfRIoKVFL3LFoIb61c38R6hW+9eLDqbMp3i4mZhk47jJNe0E8kyHOP4kQHkAbHQ==" workbookSaltValue="FpAPeQEzRbi8L2e/gLvKRw==" workbookSpinCount="100000" lockStructure="1"/>
  <bookViews>
    <workbookView xWindow="0" yWindow="0" windowWidth="15360" windowHeight="7635"/>
  </bookViews>
  <sheets>
    <sheet name="法非適用_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AT10" i="4" s="1"/>
  <c r="U6" i="5"/>
  <c r="T6" i="5"/>
  <c r="S6" i="5"/>
  <c r="AT8" i="4" s="1"/>
  <c r="R6" i="5"/>
  <c r="AL8" i="4" s="1"/>
  <c r="Q6" i="5"/>
  <c r="P6" i="5"/>
  <c r="O6" i="5"/>
  <c r="I10" i="4" s="1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5" i="4"/>
  <c r="K85" i="4"/>
  <c r="J85" i="4"/>
  <c r="AL10" i="4"/>
  <c r="W10" i="4"/>
  <c r="P10" i="4"/>
  <c r="BB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<sst xmlns="http://schemas.openxmlformats.org/spreadsheetml/2006/main" count="237" uniqueCount="124">
  <si>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</si>
  <si>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</si>
  <si>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</si>
  <si>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</si>
  <si>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</si>
  <si>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</si>
  <si>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</si>
  <si>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</si>
  <si>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</si>
  <si>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</si>
  <si>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</si>
  <si>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</si>
  <si>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</si>
  <si>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</si>
  <si>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</si>
  <si>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</si>
  <si>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</si>
  <si>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</si>
  <si>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</si>
  <si>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</si>
  <si>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</si>
  <si>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</si>
  <si>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</si>
  <si>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</si>
  <si>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</si>
  <si>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</si>
  <si>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</si>
  <si>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</si>
  <si>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</si>
  <si>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</si>
  <si>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</si>
  <si>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</si>
  <si>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</si>
  <si>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</si>
  <si>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</si>
  <si>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</si>
  <si>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</si>
  <si>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</si>
  <si>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</si>
  <si>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</si>
  <si>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</si>
  <si>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</si>
  <si>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</si>
  <si>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</si>
  <si>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</si>
  <si>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</si>
  <si>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</si>
  <si>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</si>
  <si>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</si>
  <si>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</si>
  <si>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</si>
  <si>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</si>
  <si>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</si>
  <si>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</si>
  <si>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</si>
  <si>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</si>
  <si>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</si>
  <si>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</si>
  <si>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</si>
  <si>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</si>
  <si>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</si>
  <si>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</si>
  <si>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</si>
  <si>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</si>
  <si>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</si>
  <si>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</si>
  <si>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</si>
  <si>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</si>
  <si>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</si>
  <si>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</si>
  <si>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</si>
  <si>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</si>
  <si>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</si>
  <si>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</si>
  <si>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</si>
  <si>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</si>
  <si>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</si>
  <si>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</si>
  <si>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</si>
  <si>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</si>
  <si>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</si>
  <si>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</si>
  <si>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</si>
  <si>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</si>
  <si>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</si>
  <si>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</si>
  <si>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</si>
  <si>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</si>
  <si>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</si>
  <si>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</si>
  <si>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</si>
  <si>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</si>
  <si>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</si>
  <si>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</si>
  <si>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</si>
  <si>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</si>
  <si>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</si>
  <si>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</si>
  <si>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</si>
  <si>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</si>
  <si>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</si>
  <si>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</si>
  <si>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</si>
  <si>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</si>
  <si>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</si>
  <si>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</si>
  <si>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</si>
  <si>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</si>
  <si>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京都府　井手町</t>
  </si>
  <si>
    <t>法非適用</t>
  </si>
  <si>
    <t>水道事業</t>
  </si>
  <si>
    <t>簡易水道事業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</si>
  <si>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</si>
  <si>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</si>
  <si>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</si>
  <si>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</si>
  <si>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</si>
  <si>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</si>
  <si>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</si>
  <si>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</si>
  <si>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</si>
  <si>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平成28年度に財政の健全化に向け「井手町上下水道事業経営等審議会」を設置。その後、審議会及び議会での審議を経て、平成29年度に約20年ぶりに平均改定率14％となる水道料金改定を実施しました。
　今後は資金確保に努めつつ、老朽化する施設・管路の更新を計画的に実施し、引き続き「有収率」や「管路更新率」の向上に取り組む予定です。</t>
    <rPh sb="1" eb="3">
      <t>ヘイセイ</t>
    </rPh>
    <rPh sb="5" eb="7">
      <t>ネンド</t>
    </rPh>
    <rPh sb="18" eb="21">
      <t>イデチョウ</t>
    </rPh>
    <rPh sb="21" eb="22">
      <t>ジョウ</t>
    </rPh>
    <rPh sb="22" eb="24">
      <t>ゲスイ</t>
    </rPh>
    <rPh sb="24" eb="25">
      <t>ドウ</t>
    </rPh>
    <rPh sb="25" eb="27">
      <t>ジギョウ</t>
    </rPh>
    <rPh sb="27" eb="29">
      <t>ケイエイ</t>
    </rPh>
    <rPh sb="29" eb="30">
      <t>トウ</t>
    </rPh>
    <rPh sb="30" eb="32">
      <t>シンギ</t>
    </rPh>
    <rPh sb="32" eb="33">
      <t>カイ</t>
    </rPh>
    <rPh sb="35" eb="37">
      <t>セッチ</t>
    </rPh>
    <rPh sb="40" eb="41">
      <t>ゴ</t>
    </rPh>
    <rPh sb="42" eb="44">
      <t>シンギ</t>
    </rPh>
    <rPh sb="44" eb="45">
      <t>ア</t>
    </rPh>
    <rPh sb="45" eb="46">
      <t>オヨ</t>
    </rPh>
    <rPh sb="47" eb="49">
      <t>ギカイ</t>
    </rPh>
    <rPh sb="51" eb="53">
      <t>シンギ</t>
    </rPh>
    <rPh sb="54" eb="55">
      <t>ヘ</t>
    </rPh>
    <rPh sb="57" eb="59">
      <t>ヘイセイ</t>
    </rPh>
    <rPh sb="61" eb="62">
      <t>ネン</t>
    </rPh>
    <rPh sb="62" eb="63">
      <t>ド</t>
    </rPh>
    <rPh sb="64" eb="65">
      <t>ヤク</t>
    </rPh>
    <rPh sb="67" eb="68">
      <t>ネン</t>
    </rPh>
    <rPh sb="71" eb="73">
      <t>ヘイキン</t>
    </rPh>
    <rPh sb="73" eb="75">
      <t>カイテイ</t>
    </rPh>
    <rPh sb="75" eb="76">
      <t>リツ</t>
    </rPh>
    <rPh sb="82" eb="84">
      <t>スイドウ</t>
    </rPh>
    <rPh sb="84" eb="86">
      <t>リョウキン</t>
    </rPh>
    <rPh sb="86" eb="88">
      <t>カイテイ</t>
    </rPh>
    <rPh sb="89" eb="91">
      <t>ジッシ</t>
    </rPh>
    <rPh sb="98" eb="99">
      <t>コン</t>
    </rPh>
    <rPh sb="99" eb="100">
      <t>ゴ</t>
    </rPh>
    <rPh sb="101" eb="103">
      <t>シキン</t>
    </rPh>
    <rPh sb="103" eb="105">
      <t>カクホ</t>
    </rPh>
    <rPh sb="106" eb="107">
      <t>ツト</t>
    </rPh>
    <rPh sb="119" eb="121">
      <t>カンロ</t>
    </rPh>
    <rPh sb="129" eb="131">
      <t>ジッシ</t>
    </rPh>
    <rPh sb="133" eb="134">
      <t>ヒ</t>
    </rPh>
    <rPh sb="135" eb="136">
      <t>ツヅ</t>
    </rPh>
    <rPh sb="138" eb="139">
      <t>ユウ</t>
    </rPh>
    <rPh sb="139" eb="140">
      <t>オサム</t>
    </rPh>
    <rPh sb="140" eb="141">
      <t>リツ</t>
    </rPh>
    <rPh sb="144" eb="146">
      <t>カンロ</t>
    </rPh>
    <rPh sb="146" eb="148">
      <t>コウシン</t>
    </rPh>
    <rPh sb="148" eb="149">
      <t>リツ</t>
    </rPh>
    <rPh sb="151" eb="153">
      <t>コウジョウ</t>
    </rPh>
    <rPh sb="154" eb="155">
      <t>ト</t>
    </rPh>
    <rPh sb="156" eb="157">
      <t>ク</t>
    </rPh>
    <rPh sb="158" eb="160">
      <t>ヨテイ</t>
    </rPh>
    <phoneticPr fontId="4"/>
  </si>
  <si>
    <t>③「管路更新率」は、管路の更新ペースが把握できる指標です。類似団体に比べて低く、管路の老朽化が進んでいるものの、なかなか管路の更新ができていないことが分かります。ここ数年、基金の取崩しが続いているため、財政状況を見ながらではありますが、老朽化した施設や管路の更新について計画的に行う予定です。</t>
    <rPh sb="2" eb="4">
      <t>カンロ</t>
    </rPh>
    <rPh sb="4" eb="6">
      <t>コウシン</t>
    </rPh>
    <rPh sb="6" eb="7">
      <t>リツ</t>
    </rPh>
    <rPh sb="10" eb="12">
      <t>カンロ</t>
    </rPh>
    <rPh sb="13" eb="15">
      <t>コウシン</t>
    </rPh>
    <rPh sb="19" eb="21">
      <t>ハアク</t>
    </rPh>
    <rPh sb="24" eb="26">
      <t>シヒョウ</t>
    </rPh>
    <rPh sb="29" eb="31">
      <t>ルイジ</t>
    </rPh>
    <rPh sb="31" eb="33">
      <t>ダンタイ</t>
    </rPh>
    <rPh sb="34" eb="35">
      <t>クラ</t>
    </rPh>
    <rPh sb="37" eb="38">
      <t>ヒク</t>
    </rPh>
    <rPh sb="40" eb="42">
      <t>カンロ</t>
    </rPh>
    <rPh sb="60" eb="62">
      <t>カンロ</t>
    </rPh>
    <rPh sb="63" eb="65">
      <t>コウシン</t>
    </rPh>
    <rPh sb="75" eb="76">
      <t>ワ</t>
    </rPh>
    <rPh sb="83" eb="85">
      <t>スウネン</t>
    </rPh>
    <rPh sb="118" eb="121">
      <t>ロウキュウカ</t>
    </rPh>
    <rPh sb="139" eb="140">
      <t>オコナ</t>
    </rPh>
    <rPh sb="141" eb="143">
      <t>ヨテイ</t>
    </rPh>
    <phoneticPr fontId="4"/>
  </si>
  <si>
    <r>
      <t>･①「収益的収支比率」は、単年度の収支が黒字であれば100％以上となる指標です。平成29年度に水道料金改定を実施し、過去から経費削減に努めてきたものの、100％を少し下回っています。
･④「企業債残高対給水収益比率」は、企業債残高の割合を示す指標です。企業債の新規発行の抑制等により、今のところ、地方債現在高は類似団体に比べて低いですが、今後施設更新に伴い起債が必要になった場合、財務内容の悪化が懸念されます。
･⑤「料金回収率」は、100％以上であれば健全な指標です。平成29年度に水道料金改定を実施したものの、100％を下回っており、全国的に給水収益が減少傾向にある中で、今後も費用の削減に努めつつ、収益性の向上が必要です。
･⑥「給水原価」は、有収水量（料金の対象となった水量）1</t>
    </r>
    <r>
      <rPr>
        <sz val="11"/>
        <rFont val="ＭＳ 明朝"/>
        <family val="1"/>
        <charset val="128"/>
      </rPr>
      <t>㎥</t>
    </r>
    <r>
      <rPr>
        <sz val="11"/>
        <rFont val="ＭＳ ゴシック"/>
        <family val="3"/>
        <charset val="128"/>
      </rPr>
      <t xml:space="preserve">あたりにかかる費用を現す指標です。年間有収水量は減少しているものの、経費節減に努めているため、類似団体と比べて低く、概ね一定しています。
･⑦「施設利用率」は、高いほど健全な指標です。類似団体を下回っており、給水能力に余裕が生じている状況です。
･⑧「有収率」は、100％に近いほど施設の稼動が収益に反映されている指標です。類似団体とほぼ同程度の水準で、現在のところ安定しており、漏水やメーター不感等の影響は無いと思われますが、今後も適正な維持管理に努め、有収率向上のために取り組む予定です。
</t>
    </r>
    <rPh sb="3" eb="5">
      <t>シュウエキ</t>
    </rPh>
    <rPh sb="5" eb="6">
      <t>テキ</t>
    </rPh>
    <rPh sb="6" eb="8">
      <t>シュウシ</t>
    </rPh>
    <rPh sb="8" eb="10">
      <t>ヒリツ</t>
    </rPh>
    <rPh sb="13" eb="16">
      <t>タンネンド</t>
    </rPh>
    <rPh sb="17" eb="19">
      <t>シュウシ</t>
    </rPh>
    <rPh sb="20" eb="22">
      <t>クロジ</t>
    </rPh>
    <rPh sb="30" eb="32">
      <t>イジョウ</t>
    </rPh>
    <rPh sb="35" eb="37">
      <t>シヒョウ</t>
    </rPh>
    <rPh sb="58" eb="59">
      <t>カ</t>
    </rPh>
    <rPh sb="59" eb="60">
      <t>キョ</t>
    </rPh>
    <rPh sb="62" eb="64">
      <t>ケイヒ</t>
    </rPh>
    <rPh sb="64" eb="66">
      <t>サクゲン</t>
    </rPh>
    <rPh sb="67" eb="68">
      <t>ツト</t>
    </rPh>
    <rPh sb="81" eb="82">
      <t>スコ</t>
    </rPh>
    <rPh sb="83" eb="85">
      <t>シタマワ</t>
    </rPh>
    <rPh sb="95" eb="97">
      <t>キギョウ</t>
    </rPh>
    <rPh sb="97" eb="98">
      <t>サイ</t>
    </rPh>
    <rPh sb="98" eb="99">
      <t>ザン</t>
    </rPh>
    <rPh sb="99" eb="100">
      <t>タカ</t>
    </rPh>
    <rPh sb="100" eb="101">
      <t>タイ</t>
    </rPh>
    <rPh sb="101" eb="103">
      <t>キュウスイ</t>
    </rPh>
    <rPh sb="103" eb="105">
      <t>シュウエキ</t>
    </rPh>
    <rPh sb="105" eb="107">
      <t>ヒリツ</t>
    </rPh>
    <rPh sb="110" eb="112">
      <t>キギョウ</t>
    </rPh>
    <rPh sb="112" eb="113">
      <t>サイ</t>
    </rPh>
    <rPh sb="113" eb="114">
      <t>ザン</t>
    </rPh>
    <rPh sb="114" eb="115">
      <t>タカ</t>
    </rPh>
    <rPh sb="116" eb="118">
      <t>ワリアイ</t>
    </rPh>
    <rPh sb="119" eb="120">
      <t>シメ</t>
    </rPh>
    <rPh sb="121" eb="123">
      <t>シヒョウ</t>
    </rPh>
    <rPh sb="126" eb="128">
      <t>キギョウ</t>
    </rPh>
    <rPh sb="128" eb="129">
      <t>サイ</t>
    </rPh>
    <rPh sb="130" eb="132">
      <t>シンキ</t>
    </rPh>
    <rPh sb="132" eb="134">
      <t>ハッコウ</t>
    </rPh>
    <rPh sb="135" eb="137">
      <t>ヨクセイ</t>
    </rPh>
    <rPh sb="137" eb="138">
      <t>トウ</t>
    </rPh>
    <rPh sb="209" eb="211">
      <t>リョウキン</t>
    </rPh>
    <rPh sb="211" eb="213">
      <t>カイシュウ</t>
    </rPh>
    <rPh sb="213" eb="214">
      <t>リツ</t>
    </rPh>
    <rPh sb="221" eb="223">
      <t>イジョウ</t>
    </rPh>
    <rPh sb="227" eb="229">
      <t>ケンゼン</t>
    </rPh>
    <rPh sb="230" eb="232">
      <t>シヒョウ</t>
    </rPh>
    <rPh sb="269" eb="271">
      <t>ゼンコク</t>
    </rPh>
    <rPh sb="271" eb="272">
      <t>テキ</t>
    </rPh>
    <rPh sb="318" eb="320">
      <t>キュウスイ</t>
    </rPh>
    <rPh sb="320" eb="321">
      <t>ハラ</t>
    </rPh>
    <rPh sb="321" eb="322">
      <t>カ</t>
    </rPh>
    <rPh sb="325" eb="326">
      <t>ユウ</t>
    </rPh>
    <rPh sb="326" eb="327">
      <t>シュウ</t>
    </rPh>
    <rPh sb="327" eb="329">
      <t>スイリョウ</t>
    </rPh>
    <rPh sb="330" eb="332">
      <t>リョウキン</t>
    </rPh>
    <rPh sb="333" eb="335">
      <t>タイショウ</t>
    </rPh>
    <rPh sb="339" eb="341">
      <t>スイリョウ</t>
    </rPh>
    <rPh sb="351" eb="353">
      <t>ヒヨウ</t>
    </rPh>
    <rPh sb="354" eb="355">
      <t>アラワ</t>
    </rPh>
    <rPh sb="356" eb="358">
      <t>シヒョウ</t>
    </rPh>
    <rPh sb="361" eb="363">
      <t>ネンカン</t>
    </rPh>
    <rPh sb="363" eb="364">
      <t>ユウ</t>
    </rPh>
    <rPh sb="364" eb="365">
      <t>シュウ</t>
    </rPh>
    <rPh sb="365" eb="367">
      <t>スイリョウ</t>
    </rPh>
    <rPh sb="368" eb="370">
      <t>ゲンショウ</t>
    </rPh>
    <rPh sb="378" eb="380">
      <t>ケイヒ</t>
    </rPh>
    <rPh sb="380" eb="382">
      <t>セツゲン</t>
    </rPh>
    <rPh sb="383" eb="384">
      <t>ツト</t>
    </rPh>
    <rPh sb="402" eb="403">
      <t>オオム</t>
    </rPh>
    <rPh sb="404" eb="405">
      <t>イチ</t>
    </rPh>
    <rPh sb="405" eb="406">
      <t>テイ</t>
    </rPh>
    <rPh sb="416" eb="418">
      <t>シセツ</t>
    </rPh>
    <rPh sb="418" eb="420">
      <t>リヨウ</t>
    </rPh>
    <rPh sb="420" eb="421">
      <t>リツ</t>
    </rPh>
    <rPh sb="424" eb="425">
      <t>タカ</t>
    </rPh>
    <rPh sb="428" eb="430">
      <t>ケンゼン</t>
    </rPh>
    <rPh sb="431" eb="433">
      <t>シヒョウ</t>
    </rPh>
    <rPh sb="470" eb="471">
      <t>ユウ</t>
    </rPh>
    <rPh sb="471" eb="472">
      <t>シュウ</t>
    </rPh>
    <rPh sb="472" eb="473">
      <t>リツ</t>
    </rPh>
    <rPh sb="481" eb="482">
      <t>チカ</t>
    </rPh>
    <rPh sb="485" eb="487">
      <t>シセツ</t>
    </rPh>
    <rPh sb="488" eb="490">
      <t>カドウ</t>
    </rPh>
    <rPh sb="491" eb="493">
      <t>シュウエキ</t>
    </rPh>
    <rPh sb="494" eb="496">
      <t>ハンエイ</t>
    </rPh>
    <rPh sb="501" eb="503">
      <t>シヒョウ</t>
    </rPh>
    <rPh sb="585" eb="587">
      <t>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</si>
</sst>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 formatCode="#,##0.00;&quot;△&quot;#,##0.00;&quot;-&quot;">
                  <c:v>0.23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EC-4D56-A53E-71098F2B6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378816"/>
        <c:axId val="179380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0.8</c:v>
                </c:pt>
                <c:pt idx="1">
                  <c:v>0.69</c:v>
                </c:pt>
                <c:pt idx="2">
                  <c:v>0.65</c:v>
                </c:pt>
                <c:pt idx="3">
                  <c:v>0.53</c:v>
                </c:pt>
                <c:pt idx="4">
                  <c:v>0.72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4EC-4D56-A53E-71098F2B6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378816"/>
        <c:axId val="179380992"/>
      </c:lineChart>
      <c:dateAx>
        <c:axId val="179378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380992"/>
        <c:crosses val="autoZero"/>
        <c:auto val="1"/>
        <c:lblOffset val="100"/>
        <c:baseTimeUnit val="years"/>
      </c:dateAx>
      <c:valAx>
        <c:axId val="179380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378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51.57</c:v>
                </c:pt>
                <c:pt idx="1">
                  <c:v>49.54</c:v>
                </c:pt>
                <c:pt idx="2">
                  <c:v>49.95</c:v>
                </c:pt>
                <c:pt idx="3">
                  <c:v>48.01</c:v>
                </c:pt>
                <c:pt idx="4">
                  <c:v>46.49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87-4AF5-A603-439E65770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828672"/>
        <c:axId val="249705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57.55</c:v>
                </c:pt>
                <c:pt idx="1">
                  <c:v>57.43</c:v>
                </c:pt>
                <c:pt idx="2">
                  <c:v>57.29</c:v>
                </c:pt>
                <c:pt idx="3">
                  <c:v>55.9</c:v>
                </c:pt>
                <c:pt idx="4">
                  <c:v>57.3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887-4AF5-A603-439E65770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828672"/>
        <c:axId val="249705216"/>
      </c:lineChart>
      <c:dateAx>
        <c:axId val="230828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9705216"/>
        <c:crosses val="autoZero"/>
        <c:auto val="1"/>
        <c:lblOffset val="100"/>
        <c:baseTimeUnit val="years"/>
      </c:dateAx>
      <c:valAx>
        <c:axId val="249705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08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94.02</c:v>
                </c:pt>
                <c:pt idx="1">
                  <c:v>95.29</c:v>
                </c:pt>
                <c:pt idx="2">
                  <c:v>90.85</c:v>
                </c:pt>
                <c:pt idx="3">
                  <c:v>92.68</c:v>
                </c:pt>
                <c:pt idx="4">
                  <c:v>94.62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E9-491E-97F8-200F5E976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879808"/>
        <c:axId val="317881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74.14</c:v>
                </c:pt>
                <c:pt idx="1">
                  <c:v>73.83</c:v>
                </c:pt>
                <c:pt idx="2">
                  <c:v>73.69</c:v>
                </c:pt>
                <c:pt idx="3">
                  <c:v>73.28</c:v>
                </c:pt>
                <c:pt idx="4">
                  <c:v>72.42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E9-491E-97F8-200F5E976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879808"/>
        <c:axId val="317881728"/>
      </c:lineChart>
      <c:dateAx>
        <c:axId val="317879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7881728"/>
        <c:crosses val="autoZero"/>
        <c:auto val="1"/>
        <c:lblOffset val="100"/>
        <c:baseTimeUnit val="years"/>
      </c:dateAx>
      <c:valAx>
        <c:axId val="317881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7879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86.16</c:v>
                </c:pt>
                <c:pt idx="1">
                  <c:v>92.81</c:v>
                </c:pt>
                <c:pt idx="2">
                  <c:v>96</c:v>
                </c:pt>
                <c:pt idx="3">
                  <c:v>98.46</c:v>
                </c:pt>
                <c:pt idx="4">
                  <c:v>95.71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69-4956-999F-FC76A6357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407488"/>
        <c:axId val="179414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76.09</c:v>
                </c:pt>
                <c:pt idx="1">
                  <c:v>75.87</c:v>
                </c:pt>
                <c:pt idx="2">
                  <c:v>76.27</c:v>
                </c:pt>
                <c:pt idx="3">
                  <c:v>77.56</c:v>
                </c:pt>
                <c:pt idx="4">
                  <c:v>78.510000000000005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69-4956-999F-FC76A6357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407488"/>
        <c:axId val="179414528"/>
      </c:lineChart>
      <c:dateAx>
        <c:axId val="179407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414528"/>
        <c:crosses val="autoZero"/>
        <c:auto val="1"/>
        <c:lblOffset val="100"/>
        <c:baseTimeUnit val="years"/>
      </c:dateAx>
      <c:valAx>
        <c:axId val="179414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407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87-474D-BB3B-885D95272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574656"/>
        <c:axId val="179586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487-474D-BB3B-885D95272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574656"/>
        <c:axId val="179586176"/>
      </c:lineChart>
      <c:dateAx>
        <c:axId val="179574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586176"/>
        <c:crosses val="autoZero"/>
        <c:auto val="1"/>
        <c:lblOffset val="100"/>
        <c:baseTimeUnit val="years"/>
      </c:dateAx>
      <c:valAx>
        <c:axId val="179586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574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0F-4FE5-B4D1-F7CD85AE3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604864"/>
        <c:axId val="179607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50F-4FE5-B4D1-F7CD85AE3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604864"/>
        <c:axId val="179607808"/>
      </c:lineChart>
      <c:dateAx>
        <c:axId val="179604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607808"/>
        <c:crosses val="autoZero"/>
        <c:auto val="1"/>
        <c:lblOffset val="100"/>
        <c:baseTimeUnit val="years"/>
      </c:dateAx>
      <c:valAx>
        <c:axId val="179607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604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BE-4C17-88EF-3930E8AEB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842432"/>
        <c:axId val="179874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6BE-4C17-88EF-3930E8AEB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842432"/>
        <c:axId val="179874048"/>
      </c:lineChart>
      <c:dateAx>
        <c:axId val="179842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874048"/>
        <c:crosses val="autoZero"/>
        <c:auto val="1"/>
        <c:lblOffset val="100"/>
        <c:baseTimeUnit val="years"/>
      </c:dateAx>
      <c:valAx>
        <c:axId val="179874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842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64-4093-AFF8-ECA4C8269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357056"/>
        <c:axId val="199655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E64-4093-AFF8-ECA4C8269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357056"/>
        <c:axId val="199655808"/>
      </c:lineChart>
      <c:dateAx>
        <c:axId val="187357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9655808"/>
        <c:crosses val="autoZero"/>
        <c:auto val="1"/>
        <c:lblOffset val="100"/>
        <c:baseTimeUnit val="years"/>
      </c:dateAx>
      <c:valAx>
        <c:axId val="199655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7357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419.22</c:v>
                </c:pt>
                <c:pt idx="1">
                  <c:v>388.86</c:v>
                </c:pt>
                <c:pt idx="2">
                  <c:v>364.04</c:v>
                </c:pt>
                <c:pt idx="3">
                  <c:v>333.46</c:v>
                </c:pt>
                <c:pt idx="4">
                  <c:v>285.14999999999998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16-48E2-8988-CAB505758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985536"/>
        <c:axId val="209987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1113.76</c:v>
                </c:pt>
                <c:pt idx="1">
                  <c:v>1125.69</c:v>
                </c:pt>
                <c:pt idx="2">
                  <c:v>1134.67</c:v>
                </c:pt>
                <c:pt idx="3">
                  <c:v>1144.79</c:v>
                </c:pt>
                <c:pt idx="4">
                  <c:v>1061.58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916-48E2-8988-CAB505758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985536"/>
        <c:axId val="209987840"/>
      </c:lineChart>
      <c:dateAx>
        <c:axId val="209985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9987840"/>
        <c:crosses val="autoZero"/>
        <c:auto val="1"/>
        <c:lblOffset val="100"/>
        <c:baseTimeUnit val="years"/>
      </c:dateAx>
      <c:valAx>
        <c:axId val="209987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9985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83.99</c:v>
                </c:pt>
                <c:pt idx="1">
                  <c:v>90.4</c:v>
                </c:pt>
                <c:pt idx="2">
                  <c:v>94.79</c:v>
                </c:pt>
                <c:pt idx="3">
                  <c:v>94.81</c:v>
                </c:pt>
                <c:pt idx="4">
                  <c:v>94.75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F8-414C-9C74-A47627762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425728"/>
        <c:axId val="212440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34.25</c:v>
                </c:pt>
                <c:pt idx="1">
                  <c:v>46.48</c:v>
                </c:pt>
                <c:pt idx="2">
                  <c:v>40.6</c:v>
                </c:pt>
                <c:pt idx="3">
                  <c:v>56.04</c:v>
                </c:pt>
                <c:pt idx="4">
                  <c:v>58.52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CF8-414C-9C74-A47627762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25728"/>
        <c:axId val="212440192"/>
      </c:lineChart>
      <c:dateAx>
        <c:axId val="212425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440192"/>
        <c:crosses val="autoZero"/>
        <c:auto val="1"/>
        <c:lblOffset val="100"/>
        <c:baseTimeUnit val="years"/>
      </c:dateAx>
      <c:valAx>
        <c:axId val="212440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2425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172.88</c:v>
                </c:pt>
                <c:pt idx="1">
                  <c:v>163.47</c:v>
                </c:pt>
                <c:pt idx="2">
                  <c:v>157.07</c:v>
                </c:pt>
                <c:pt idx="3">
                  <c:v>157.09</c:v>
                </c:pt>
                <c:pt idx="4">
                  <c:v>163.51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BB-493A-A0C4-AA2309F7D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576128"/>
        <c:axId val="214957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501.18</c:v>
                </c:pt>
                <c:pt idx="1">
                  <c:v>376.61</c:v>
                </c:pt>
                <c:pt idx="2">
                  <c:v>440.03</c:v>
                </c:pt>
                <c:pt idx="3">
                  <c:v>304.35000000000002</c:v>
                </c:pt>
                <c:pt idx="4">
                  <c:v>296.3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BBB-493A-A0C4-AA2309F7D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576128"/>
        <c:axId val="214957440"/>
      </c:lineChart>
      <c:dateAx>
        <c:axId val="214576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957440"/>
        <c:crosses val="autoZero"/>
        <c:auto val="1"/>
        <c:lblOffset val="100"/>
        <c:baseTimeUnit val="years"/>
      </c:dateAx>
      <c:valAx>
        <c:axId val="214957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576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【1,141.75】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【292.18】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京都府　井手町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1" t="s">
        <v>1</v>
      </c>
      <c r="C7" s="71"/>
      <c r="D7" s="71"/>
      <c r="E7" s="71"/>
      <c r="F7" s="71"/>
      <c r="G7" s="71"/>
      <c r="H7" s="71"/>
      <c r="I7" s="71" t="s">
        <v>2</v>
      </c>
      <c r="J7" s="71"/>
      <c r="K7" s="71"/>
      <c r="L7" s="71"/>
      <c r="M7" s="71"/>
      <c r="N7" s="71"/>
      <c r="O7" s="71"/>
      <c r="P7" s="71" t="s">
        <v>3</v>
      </c>
      <c r="Q7" s="71"/>
      <c r="R7" s="71"/>
      <c r="S7" s="71"/>
      <c r="T7" s="71"/>
      <c r="U7" s="71"/>
      <c r="V7" s="71"/>
      <c r="W7" s="71" t="s">
        <v>4</v>
      </c>
      <c r="X7" s="71"/>
      <c r="Y7" s="71"/>
      <c r="Z7" s="71"/>
      <c r="AA7" s="71"/>
      <c r="AB7" s="71"/>
      <c r="AC7" s="71"/>
      <c r="AD7" s="71" t="s">
        <v>5</v>
      </c>
      <c r="AE7" s="71"/>
      <c r="AF7" s="71"/>
      <c r="AG7" s="71"/>
      <c r="AH7" s="71"/>
      <c r="AI7" s="71"/>
      <c r="AJ7" s="71"/>
      <c r="AK7" s="2"/>
      <c r="AL7" s="71" t="s">
        <v>6</v>
      </c>
      <c r="AM7" s="71"/>
      <c r="AN7" s="71"/>
      <c r="AO7" s="71"/>
      <c r="AP7" s="71"/>
      <c r="AQ7" s="71"/>
      <c r="AR7" s="71"/>
      <c r="AS7" s="71"/>
      <c r="AT7" s="71" t="s">
        <v>7</v>
      </c>
      <c r="AU7" s="71"/>
      <c r="AV7" s="71"/>
      <c r="AW7" s="71"/>
      <c r="AX7" s="71"/>
      <c r="AY7" s="71"/>
      <c r="AZ7" s="71"/>
      <c r="BA7" s="71"/>
      <c r="BB7" s="71" t="s">
        <v>8</v>
      </c>
      <c r="BC7" s="71"/>
      <c r="BD7" s="71"/>
      <c r="BE7" s="71"/>
      <c r="BF7" s="71"/>
      <c r="BG7" s="71"/>
      <c r="BH7" s="71"/>
      <c r="BI7" s="71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データ!$I$6</f>
        <v>法非適用</v>
      </c>
      <c r="C8" s="72"/>
      <c r="D8" s="72"/>
      <c r="E8" s="72"/>
      <c r="F8" s="72"/>
      <c r="G8" s="72"/>
      <c r="H8" s="72"/>
      <c r="I8" s="72" t="str">
        <f>データ!$J$6</f>
        <v>水道事業</v>
      </c>
      <c r="J8" s="72"/>
      <c r="K8" s="72"/>
      <c r="L8" s="72"/>
      <c r="M8" s="72"/>
      <c r="N8" s="72"/>
      <c r="O8" s="72"/>
      <c r="P8" s="72" t="str">
        <f>データ!$K$6</f>
        <v>簡易水道事業</v>
      </c>
      <c r="Q8" s="72"/>
      <c r="R8" s="72"/>
      <c r="S8" s="72"/>
      <c r="T8" s="72"/>
      <c r="U8" s="72"/>
      <c r="V8" s="72"/>
      <c r="W8" s="72" t="str">
        <f>データ!$L$6</f>
        <v>D3</v>
      </c>
      <c r="X8" s="72"/>
      <c r="Y8" s="72"/>
      <c r="Z8" s="72"/>
      <c r="AA8" s="72"/>
      <c r="AB8" s="72"/>
      <c r="AC8" s="72"/>
      <c r="AD8" s="72" t="str">
        <f>データ!$M$6</f>
        <v>非設置</v>
      </c>
      <c r="AE8" s="72"/>
      <c r="AF8" s="72"/>
      <c r="AG8" s="72"/>
      <c r="AH8" s="72"/>
      <c r="AI8" s="72"/>
      <c r="AJ8" s="72"/>
      <c r="AK8" s="2"/>
      <c r="AL8" s="66">
        <f>データ!$R$6</f>
        <v>7620</v>
      </c>
      <c r="AM8" s="66"/>
      <c r="AN8" s="66"/>
      <c r="AO8" s="66"/>
      <c r="AP8" s="66"/>
      <c r="AQ8" s="66"/>
      <c r="AR8" s="66"/>
      <c r="AS8" s="66"/>
      <c r="AT8" s="65">
        <f>データ!$S$6</f>
        <v>18.04</v>
      </c>
      <c r="AU8" s="65"/>
      <c r="AV8" s="65"/>
      <c r="AW8" s="65"/>
      <c r="AX8" s="65"/>
      <c r="AY8" s="65"/>
      <c r="AZ8" s="65"/>
      <c r="BA8" s="65"/>
      <c r="BB8" s="65">
        <f>データ!$T$6</f>
        <v>422.39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71" t="s">
        <v>12</v>
      </c>
      <c r="C9" s="71"/>
      <c r="D9" s="71"/>
      <c r="E9" s="71"/>
      <c r="F9" s="71"/>
      <c r="G9" s="71"/>
      <c r="H9" s="71"/>
      <c r="I9" s="71" t="s">
        <v>13</v>
      </c>
      <c r="J9" s="71"/>
      <c r="K9" s="71"/>
      <c r="L9" s="71"/>
      <c r="M9" s="71"/>
      <c r="N9" s="71"/>
      <c r="O9" s="71"/>
      <c r="P9" s="71" t="s">
        <v>14</v>
      </c>
      <c r="Q9" s="71"/>
      <c r="R9" s="71"/>
      <c r="S9" s="71"/>
      <c r="T9" s="71"/>
      <c r="U9" s="71"/>
      <c r="V9" s="71"/>
      <c r="W9" s="71" t="s">
        <v>15</v>
      </c>
      <c r="X9" s="71"/>
      <c r="Y9" s="71"/>
      <c r="Z9" s="71"/>
      <c r="AA9" s="71"/>
      <c r="AB9" s="71"/>
      <c r="AC9" s="71"/>
      <c r="AD9" s="2"/>
      <c r="AE9" s="2"/>
      <c r="AF9" s="2"/>
      <c r="AG9" s="2"/>
      <c r="AH9" s="3"/>
      <c r="AI9" s="2"/>
      <c r="AJ9" s="2"/>
      <c r="AK9" s="2"/>
      <c r="AL9" s="71" t="s">
        <v>16</v>
      </c>
      <c r="AM9" s="71"/>
      <c r="AN9" s="71"/>
      <c r="AO9" s="71"/>
      <c r="AP9" s="71"/>
      <c r="AQ9" s="71"/>
      <c r="AR9" s="71"/>
      <c r="AS9" s="71"/>
      <c r="AT9" s="71" t="s">
        <v>17</v>
      </c>
      <c r="AU9" s="71"/>
      <c r="AV9" s="71"/>
      <c r="AW9" s="71"/>
      <c r="AX9" s="71"/>
      <c r="AY9" s="71"/>
      <c r="AZ9" s="71"/>
      <c r="BA9" s="71"/>
      <c r="BB9" s="71" t="s">
        <v>18</v>
      </c>
      <c r="BC9" s="71"/>
      <c r="BD9" s="71"/>
      <c r="BE9" s="71"/>
      <c r="BF9" s="71"/>
      <c r="BG9" s="71"/>
      <c r="BH9" s="71"/>
      <c r="BI9" s="71"/>
      <c r="BJ9" s="3"/>
      <c r="BK9" s="3"/>
      <c r="BL9" s="63" t="s">
        <v>19</v>
      </c>
      <c r="BM9" s="64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5" t="str">
        <f>データ!$N$6</f>
        <v>-</v>
      </c>
      <c r="C10" s="65"/>
      <c r="D10" s="65"/>
      <c r="E10" s="65"/>
      <c r="F10" s="65"/>
      <c r="G10" s="65"/>
      <c r="H10" s="65"/>
      <c r="I10" s="65" t="str">
        <f>データ!$O$6</f>
        <v>該当数値なし</v>
      </c>
      <c r="J10" s="65"/>
      <c r="K10" s="65"/>
      <c r="L10" s="65"/>
      <c r="M10" s="65"/>
      <c r="N10" s="65"/>
      <c r="O10" s="65"/>
      <c r="P10" s="65">
        <f>データ!$P$6</f>
        <v>29.28</v>
      </c>
      <c r="Q10" s="65"/>
      <c r="R10" s="65"/>
      <c r="S10" s="65"/>
      <c r="T10" s="65"/>
      <c r="U10" s="65"/>
      <c r="V10" s="65"/>
      <c r="W10" s="66">
        <f>データ!$Q$6</f>
        <v>2814</v>
      </c>
      <c r="X10" s="66"/>
      <c r="Y10" s="66"/>
      <c r="Z10" s="66"/>
      <c r="AA10" s="66"/>
      <c r="AB10" s="66"/>
      <c r="AC10" s="66"/>
      <c r="AD10" s="2"/>
      <c r="AE10" s="2"/>
      <c r="AF10" s="2"/>
      <c r="AG10" s="2"/>
      <c r="AH10" s="2"/>
      <c r="AI10" s="2"/>
      <c r="AJ10" s="2"/>
      <c r="AK10" s="2"/>
      <c r="AL10" s="66">
        <f>データ!$U$6</f>
        <v>2218</v>
      </c>
      <c r="AM10" s="66"/>
      <c r="AN10" s="66"/>
      <c r="AO10" s="66"/>
      <c r="AP10" s="66"/>
      <c r="AQ10" s="66"/>
      <c r="AR10" s="66"/>
      <c r="AS10" s="66"/>
      <c r="AT10" s="65">
        <f>データ!$V$6</f>
        <v>0.56999999999999995</v>
      </c>
      <c r="AU10" s="65"/>
      <c r="AV10" s="65"/>
      <c r="AW10" s="65"/>
      <c r="AX10" s="65"/>
      <c r="AY10" s="65"/>
      <c r="AZ10" s="65"/>
      <c r="BA10" s="65"/>
      <c r="BB10" s="65">
        <f>データ!$W$6</f>
        <v>3891.23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21</v>
      </c>
      <c r="BM10" s="68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23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 x14ac:dyDescent="0.15">
      <c r="A14" s="2"/>
      <c r="B14" s="60" t="s">
        <v>24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25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8" t="s">
        <v>123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15">
      <c r="A34" s="2"/>
      <c r="B34" s="16"/>
      <c r="C34" s="54" t="s">
        <v>26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19"/>
      <c r="R34" s="54" t="s">
        <v>27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19"/>
      <c r="AG34" s="54" t="s">
        <v>28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19"/>
      <c r="AV34" s="54" t="s">
        <v>29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8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15">
      <c r="A35" s="2"/>
      <c r="B35" s="16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19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19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19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8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8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50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2" t="s">
        <v>30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8" t="s">
        <v>122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6"/>
      <c r="C56" s="54" t="s">
        <v>31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19"/>
      <c r="R56" s="54" t="s">
        <v>32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19"/>
      <c r="AG56" s="54" t="s">
        <v>33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19"/>
      <c r="AV56" s="54" t="s">
        <v>34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8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6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19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19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19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8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35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8"/>
      <c r="BM63" s="49"/>
      <c r="BN63" s="49"/>
      <c r="BO63" s="49"/>
      <c r="BP63" s="49"/>
      <c r="BQ63" s="49"/>
      <c r="BR63" s="49"/>
      <c r="BS63" s="49"/>
      <c r="BT63" s="49"/>
      <c r="BU63" s="49"/>
      <c r="BV63" s="49"/>
      <c r="BW63" s="49"/>
      <c r="BX63" s="49"/>
      <c r="BY63" s="49"/>
      <c r="BZ63" s="50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2" t="s">
        <v>36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8" t="s">
        <v>121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6"/>
      <c r="C79" s="54" t="s">
        <v>37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19"/>
      <c r="V79" s="19"/>
      <c r="W79" s="54" t="s">
        <v>38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19"/>
      <c r="AP79" s="19"/>
      <c r="AQ79" s="54" t="s">
        <v>39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7"/>
      <c r="BJ79" s="18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6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19"/>
      <c r="V80" s="19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19"/>
      <c r="AP80" s="19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7"/>
      <c r="BJ80" s="18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【75.76】</v>
      </c>
      <c r="F85" s="26" t="s">
        <v>53</v>
      </c>
      <c r="G85" s="26" t="s">
        <v>53</v>
      </c>
      <c r="H85" s="26" t="str">
        <f>データ!BO6</f>
        <v>【1,141.75】</v>
      </c>
      <c r="I85" s="26" t="str">
        <f>データ!BZ6</f>
        <v>【54.93】</v>
      </c>
      <c r="J85" s="26" t="str">
        <f>データ!CK6</f>
        <v>【292.18】</v>
      </c>
      <c r="K85" s="26" t="str">
        <f>データ!CV6</f>
        <v>【56.91】</v>
      </c>
      <c r="L85" s="26" t="str">
        <f>データ!DG6</f>
        <v>【74.25】</v>
      </c>
      <c r="M85" s="26" t="s">
        <v>54</v>
      </c>
      <c r="N85" s="26" t="s">
        <v>53</v>
      </c>
      <c r="O85" s="26" t="str">
        <f>データ!EN6</f>
        <v>【0.72】</v>
      </c>
    </row>
  </sheetData>
  <sheetProtection algorithmName="SHA-512" hashValue="gQ7w7qvRn8fr/ieB6JrQp5MQbjozZUP0F5XHZOV4N/ceMmeS8MgWM72tHU0lzMAOPEwuO4n7go8BYnXBGXk4JQ==" saltValue="yBaQurcaDzG8lBBlne0Y8g==" spinCount="100000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55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56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57</v>
      </c>
      <c r="B3" s="29" t="s">
        <v>58</v>
      </c>
      <c r="C3" s="29" t="s">
        <v>59</v>
      </c>
      <c r="D3" s="29" t="s">
        <v>60</v>
      </c>
      <c r="E3" s="29" t="s">
        <v>61</v>
      </c>
      <c r="F3" s="29" t="s">
        <v>62</v>
      </c>
      <c r="G3" s="29" t="s">
        <v>63</v>
      </c>
      <c r="H3" s="76" t="s">
        <v>64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82" t="s">
        <v>65</v>
      </c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 t="s">
        <v>66</v>
      </c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</row>
    <row r="4" spans="1:144" x14ac:dyDescent="0.15">
      <c r="A4" s="28" t="s">
        <v>67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  <c r="X4" s="75" t="s">
        <v>68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 t="s">
        <v>69</v>
      </c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 t="s">
        <v>70</v>
      </c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 t="s">
        <v>71</v>
      </c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 t="s">
        <v>72</v>
      </c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 t="s">
        <v>73</v>
      </c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 t="s">
        <v>74</v>
      </c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 t="s">
        <v>75</v>
      </c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 t="s">
        <v>76</v>
      </c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 t="s">
        <v>77</v>
      </c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 t="s">
        <v>78</v>
      </c>
      <c r="EE4" s="75"/>
      <c r="EF4" s="75"/>
      <c r="EG4" s="75"/>
      <c r="EH4" s="75"/>
      <c r="EI4" s="75"/>
      <c r="EJ4" s="75"/>
      <c r="EK4" s="75"/>
      <c r="EL4" s="75"/>
      <c r="EM4" s="75"/>
      <c r="EN4" s="75"/>
    </row>
    <row r="5" spans="1:144" x14ac:dyDescent="0.15">
      <c r="A5" s="28" t="s">
        <v>79</v>
      </c>
      <c r="B5" s="31"/>
      <c r="C5" s="31"/>
      <c r="D5" s="31"/>
      <c r="E5" s="31"/>
      <c r="F5" s="31"/>
      <c r="G5" s="31"/>
      <c r="H5" s="32" t="s">
        <v>80</v>
      </c>
      <c r="I5" s="32" t="s">
        <v>81</v>
      </c>
      <c r="J5" s="32" t="s">
        <v>82</v>
      </c>
      <c r="K5" s="32" t="s">
        <v>83</v>
      </c>
      <c r="L5" s="32" t="s">
        <v>84</v>
      </c>
      <c r="M5" s="32" t="s">
        <v>85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41</v>
      </c>
      <c r="AI5" s="32" t="s">
        <v>96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96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96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96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96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96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96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96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96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96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</row>
    <row r="6" spans="1:144" s="36" customFormat="1" x14ac:dyDescent="0.15">
      <c r="A6" s="28" t="s">
        <v>107</v>
      </c>
      <c r="B6" s="33">
        <f>B7</f>
        <v>2017</v>
      </c>
      <c r="C6" s="33">
        <f t="shared" ref="C6:W6" si="3">C7</f>
        <v>263435</v>
      </c>
      <c r="D6" s="33">
        <f t="shared" si="3"/>
        <v>47</v>
      </c>
      <c r="E6" s="33">
        <f t="shared" si="3"/>
        <v>1</v>
      </c>
      <c r="F6" s="33">
        <f t="shared" si="3"/>
        <v>0</v>
      </c>
      <c r="G6" s="33">
        <f t="shared" si="3"/>
        <v>0</v>
      </c>
      <c r="H6" s="33" t="str">
        <f t="shared" si="3"/>
        <v>京都府　井手町</v>
      </c>
      <c r="I6" s="33" t="str">
        <f t="shared" si="3"/>
        <v>法非適用</v>
      </c>
      <c r="J6" s="33" t="str">
        <f t="shared" si="3"/>
        <v>水道事業</v>
      </c>
      <c r="K6" s="33" t="str">
        <f t="shared" si="3"/>
        <v>簡易水道事業</v>
      </c>
      <c r="L6" s="33" t="str">
        <f t="shared" si="3"/>
        <v>D3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29.28</v>
      </c>
      <c r="Q6" s="34">
        <f t="shared" si="3"/>
        <v>2814</v>
      </c>
      <c r="R6" s="34">
        <f t="shared" si="3"/>
        <v>7620</v>
      </c>
      <c r="S6" s="34">
        <f t="shared" si="3"/>
        <v>18.04</v>
      </c>
      <c r="T6" s="34">
        <f t="shared" si="3"/>
        <v>422.39</v>
      </c>
      <c r="U6" s="34">
        <f t="shared" si="3"/>
        <v>2218</v>
      </c>
      <c r="V6" s="34">
        <f t="shared" si="3"/>
        <v>0.56999999999999995</v>
      </c>
      <c r="W6" s="34">
        <f t="shared" si="3"/>
        <v>3891.23</v>
      </c>
      <c r="X6" s="35">
        <f>IF(X7="",NA(),X7)</f>
        <v>86.16</v>
      </c>
      <c r="Y6" s="35">
        <f t="shared" ref="Y6:AG6" si="4">IF(Y7="",NA(),Y7)</f>
        <v>92.81</v>
      </c>
      <c r="Z6" s="35">
        <f t="shared" si="4"/>
        <v>96</v>
      </c>
      <c r="AA6" s="35">
        <f t="shared" si="4"/>
        <v>98.46</v>
      </c>
      <c r="AB6" s="35">
        <f t="shared" si="4"/>
        <v>95.71</v>
      </c>
      <c r="AC6" s="35">
        <f t="shared" si="4"/>
        <v>76.09</v>
      </c>
      <c r="AD6" s="35">
        <f t="shared" si="4"/>
        <v>75.87</v>
      </c>
      <c r="AE6" s="35">
        <f t="shared" si="4"/>
        <v>76.27</v>
      </c>
      <c r="AF6" s="35">
        <f t="shared" si="4"/>
        <v>77.56</v>
      </c>
      <c r="AG6" s="35">
        <f t="shared" si="4"/>
        <v>78.510000000000005</v>
      </c>
      <c r="AH6" s="34" t="str">
        <f>IF(AH7="","",IF(AH7="-","【-】","【"&amp;SUBSTITUTE(TEXT(AH7,"#,##0.00"),"-","△")&amp;"】"))</f>
        <v>【75.76】</v>
      </c>
      <c r="AI6" s="34" t="e">
        <f>IF(AI7="",NA(),AI7)</f>
        <v>#N/A</v>
      </c>
      <c r="AJ6" s="34" t="e">
        <f t="shared" ref="AJ6:AR6" si="5">IF(AJ7="",NA(),AJ7)</f>
        <v>#N/A</v>
      </c>
      <c r="AK6" s="34" t="e">
        <f t="shared" si="5"/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str">
        <f>IF(AS7="","",IF(AS7="-","【-】","【"&amp;SUBSTITUTE(TEXT(AS7,"#,##0.00"),"-","△")&amp;"】"))</f>
        <v/>
      </c>
      <c r="AT6" s="34" t="e">
        <f>IF(AT7="",NA(),AT7)</f>
        <v>#N/A</v>
      </c>
      <c r="AU6" s="34" t="e">
        <f t="shared" ref="AU6:BC6" si="6">IF(AU7="",NA(),AU7)</f>
        <v>#N/A</v>
      </c>
      <c r="AV6" s="34" t="e">
        <f t="shared" si="6"/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str">
        <f>IF(BD7="","",IF(BD7="-","【-】","【"&amp;SUBSTITUTE(TEXT(BD7,"#,##0.00"),"-","△")&amp;"】"))</f>
        <v/>
      </c>
      <c r="BE6" s="35">
        <f>IF(BE7="",NA(),BE7)</f>
        <v>419.22</v>
      </c>
      <c r="BF6" s="35">
        <f t="shared" ref="BF6:BN6" si="7">IF(BF7="",NA(),BF7)</f>
        <v>388.86</v>
      </c>
      <c r="BG6" s="35">
        <f t="shared" si="7"/>
        <v>364.04</v>
      </c>
      <c r="BH6" s="35">
        <f t="shared" si="7"/>
        <v>333.46</v>
      </c>
      <c r="BI6" s="35">
        <f t="shared" si="7"/>
        <v>285.14999999999998</v>
      </c>
      <c r="BJ6" s="35">
        <f t="shared" si="7"/>
        <v>1113.76</v>
      </c>
      <c r="BK6" s="35">
        <f t="shared" si="7"/>
        <v>1125.69</v>
      </c>
      <c r="BL6" s="35">
        <f t="shared" si="7"/>
        <v>1134.67</v>
      </c>
      <c r="BM6" s="35">
        <f t="shared" si="7"/>
        <v>1144.79</v>
      </c>
      <c r="BN6" s="35">
        <f t="shared" si="7"/>
        <v>1061.58</v>
      </c>
      <c r="BO6" s="34" t="str">
        <f>IF(BO7="","",IF(BO7="-","【-】","【"&amp;SUBSTITUTE(TEXT(BO7,"#,##0.00"),"-","△")&amp;"】"))</f>
        <v>【1,141.75】</v>
      </c>
      <c r="BP6" s="35">
        <f>IF(BP7="",NA(),BP7)</f>
        <v>83.99</v>
      </c>
      <c r="BQ6" s="35">
        <f t="shared" ref="BQ6:BY6" si="8">IF(BQ7="",NA(),BQ7)</f>
        <v>90.4</v>
      </c>
      <c r="BR6" s="35">
        <f t="shared" si="8"/>
        <v>94.79</v>
      </c>
      <c r="BS6" s="35">
        <f t="shared" si="8"/>
        <v>94.81</v>
      </c>
      <c r="BT6" s="35">
        <f t="shared" si="8"/>
        <v>94.75</v>
      </c>
      <c r="BU6" s="35">
        <f t="shared" si="8"/>
        <v>34.25</v>
      </c>
      <c r="BV6" s="35">
        <f t="shared" si="8"/>
        <v>46.48</v>
      </c>
      <c r="BW6" s="35">
        <f t="shared" si="8"/>
        <v>40.6</v>
      </c>
      <c r="BX6" s="35">
        <f t="shared" si="8"/>
        <v>56.04</v>
      </c>
      <c r="BY6" s="35">
        <f t="shared" si="8"/>
        <v>58.52</v>
      </c>
      <c r="BZ6" s="34" t="str">
        <f>IF(BZ7="","",IF(BZ7="-","【-】","【"&amp;SUBSTITUTE(TEXT(BZ7,"#,##0.00"),"-","△")&amp;"】"))</f>
        <v>【54.93】</v>
      </c>
      <c r="CA6" s="35">
        <f>IF(CA7="",NA(),CA7)</f>
        <v>172.88</v>
      </c>
      <c r="CB6" s="35">
        <f t="shared" ref="CB6:CJ6" si="9">IF(CB7="",NA(),CB7)</f>
        <v>163.47</v>
      </c>
      <c r="CC6" s="35">
        <f t="shared" si="9"/>
        <v>157.07</v>
      </c>
      <c r="CD6" s="35">
        <f t="shared" si="9"/>
        <v>157.09</v>
      </c>
      <c r="CE6" s="35">
        <f t="shared" si="9"/>
        <v>163.51</v>
      </c>
      <c r="CF6" s="35">
        <f t="shared" si="9"/>
        <v>501.18</v>
      </c>
      <c r="CG6" s="35">
        <f t="shared" si="9"/>
        <v>376.61</v>
      </c>
      <c r="CH6" s="35">
        <f t="shared" si="9"/>
        <v>440.03</v>
      </c>
      <c r="CI6" s="35">
        <f t="shared" si="9"/>
        <v>304.35000000000002</v>
      </c>
      <c r="CJ6" s="35">
        <f t="shared" si="9"/>
        <v>296.3</v>
      </c>
      <c r="CK6" s="34" t="str">
        <f>IF(CK7="","",IF(CK7="-","【-】","【"&amp;SUBSTITUTE(TEXT(CK7,"#,##0.00"),"-","△")&amp;"】"))</f>
        <v>【292.18】</v>
      </c>
      <c r="CL6" s="35">
        <f>IF(CL7="",NA(),CL7)</f>
        <v>51.57</v>
      </c>
      <c r="CM6" s="35">
        <f t="shared" ref="CM6:CU6" si="10">IF(CM7="",NA(),CM7)</f>
        <v>49.54</v>
      </c>
      <c r="CN6" s="35">
        <f t="shared" si="10"/>
        <v>49.95</v>
      </c>
      <c r="CO6" s="35">
        <f t="shared" si="10"/>
        <v>48.01</v>
      </c>
      <c r="CP6" s="35">
        <f t="shared" si="10"/>
        <v>46.49</v>
      </c>
      <c r="CQ6" s="35">
        <f t="shared" si="10"/>
        <v>57.55</v>
      </c>
      <c r="CR6" s="35">
        <f t="shared" si="10"/>
        <v>57.43</v>
      </c>
      <c r="CS6" s="35">
        <f t="shared" si="10"/>
        <v>57.29</v>
      </c>
      <c r="CT6" s="35">
        <f t="shared" si="10"/>
        <v>55.9</v>
      </c>
      <c r="CU6" s="35">
        <f t="shared" si="10"/>
        <v>57.3</v>
      </c>
      <c r="CV6" s="34" t="str">
        <f>IF(CV7="","",IF(CV7="-","【-】","【"&amp;SUBSTITUTE(TEXT(CV7,"#,##0.00"),"-","△")&amp;"】"))</f>
        <v>【56.91】</v>
      </c>
      <c r="CW6" s="35">
        <f>IF(CW7="",NA(),CW7)</f>
        <v>94.02</v>
      </c>
      <c r="CX6" s="35">
        <f t="shared" ref="CX6:DF6" si="11">IF(CX7="",NA(),CX7)</f>
        <v>95.29</v>
      </c>
      <c r="CY6" s="35">
        <f t="shared" si="11"/>
        <v>90.85</v>
      </c>
      <c r="CZ6" s="35">
        <f t="shared" si="11"/>
        <v>92.68</v>
      </c>
      <c r="DA6" s="35">
        <f t="shared" si="11"/>
        <v>94.62</v>
      </c>
      <c r="DB6" s="35">
        <f t="shared" si="11"/>
        <v>74.14</v>
      </c>
      <c r="DC6" s="35">
        <f t="shared" si="11"/>
        <v>73.83</v>
      </c>
      <c r="DD6" s="35">
        <f t="shared" si="11"/>
        <v>73.69</v>
      </c>
      <c r="DE6" s="35">
        <f t="shared" si="11"/>
        <v>73.28</v>
      </c>
      <c r="DF6" s="35">
        <f t="shared" si="11"/>
        <v>72.42</v>
      </c>
      <c r="DG6" s="34" t="str">
        <f>IF(DG7="","",IF(DG7="-","【-】","【"&amp;SUBSTITUTE(TEXT(DG7,"#,##0.00"),"-","△")&amp;"】"))</f>
        <v>【74.25】</v>
      </c>
      <c r="DH6" s="34" t="e">
        <f>IF(DH7="",NA(),DH7)</f>
        <v>#N/A</v>
      </c>
      <c r="DI6" s="34" t="e">
        <f t="shared" ref="DI6:DQ6" si="12">IF(DI7="",NA(),DI7)</f>
        <v>#N/A</v>
      </c>
      <c r="DJ6" s="34" t="e">
        <f t="shared" si="12"/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str">
        <f>IF(DR7="","",IF(DR7="-","【-】","【"&amp;SUBSTITUTE(TEXT(DR7,"#,##0.00"),"-","△")&amp;"】"))</f>
        <v/>
      </c>
      <c r="DS6" s="34" t="e">
        <f>IF(DS7="",NA(),DS7)</f>
        <v>#N/A</v>
      </c>
      <c r="DT6" s="34" t="e">
        <f t="shared" ref="DT6:EB6" si="13">IF(DT7="",NA(),DT7)</f>
        <v>#N/A</v>
      </c>
      <c r="DU6" s="34" t="e">
        <f t="shared" si="13"/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str">
        <f>IF(EC7="","",IF(EC7="-","【-】","【"&amp;SUBSTITUTE(TEXT(EC7,"#,##0.00"),"-","△")&amp;"】"))</f>
        <v/>
      </c>
      <c r="ED6" s="35">
        <f>IF(ED7="",NA(),ED7)</f>
        <v>0.23</v>
      </c>
      <c r="EE6" s="34">
        <f t="shared" ref="EE6:EM6" si="14">IF(EE7="",NA(),EE7)</f>
        <v>0</v>
      </c>
      <c r="EF6" s="34">
        <f t="shared" si="14"/>
        <v>0</v>
      </c>
      <c r="EG6" s="34">
        <f t="shared" si="14"/>
        <v>0</v>
      </c>
      <c r="EH6" s="34">
        <f t="shared" si="14"/>
        <v>0</v>
      </c>
      <c r="EI6" s="35">
        <f t="shared" si="14"/>
        <v>0.8</v>
      </c>
      <c r="EJ6" s="35">
        <f t="shared" si="14"/>
        <v>0.69</v>
      </c>
      <c r="EK6" s="35">
        <f t="shared" si="14"/>
        <v>0.65</v>
      </c>
      <c r="EL6" s="35">
        <f t="shared" si="14"/>
        <v>0.53</v>
      </c>
      <c r="EM6" s="35">
        <f t="shared" si="14"/>
        <v>0.72</v>
      </c>
      <c r="EN6" s="34" t="str">
        <f>IF(EN7="","",IF(EN7="-","【-】","【"&amp;SUBSTITUTE(TEXT(EN7,"#,##0.00"),"-","△")&amp;"】"))</f>
        <v>【0.72】</v>
      </c>
    </row>
    <row r="7" spans="1:144" s="36" customFormat="1" x14ac:dyDescent="0.15">
      <c r="A7" s="28"/>
      <c r="B7" s="37">
        <v>2017</v>
      </c>
      <c r="C7" s="37">
        <v>263435</v>
      </c>
      <c r="D7" s="37">
        <v>47</v>
      </c>
      <c r="E7" s="37">
        <v>1</v>
      </c>
      <c r="F7" s="37">
        <v>0</v>
      </c>
      <c r="G7" s="37">
        <v>0</v>
      </c>
      <c r="H7" s="37" t="s">
        <v>108</v>
      </c>
      <c r="I7" s="37" t="s">
        <v>109</v>
      </c>
      <c r="J7" s="37" t="s">
        <v>110</v>
      </c>
      <c r="K7" s="37" t="s">
        <v>111</v>
      </c>
      <c r="L7" s="37" t="s">
        <v>112</v>
      </c>
      <c r="M7" s="37" t="s">
        <v>113</v>
      </c>
      <c r="N7" s="38" t="s">
        <v>114</v>
      </c>
      <c r="O7" s="38" t="s">
        <v>115</v>
      </c>
      <c r="P7" s="38">
        <v>29.28</v>
      </c>
      <c r="Q7" s="38">
        <v>2814</v>
      </c>
      <c r="R7" s="38">
        <v>7620</v>
      </c>
      <c r="S7" s="38">
        <v>18.04</v>
      </c>
      <c r="T7" s="38">
        <v>422.39</v>
      </c>
      <c r="U7" s="38">
        <v>2218</v>
      </c>
      <c r="V7" s="38">
        <v>0.56999999999999995</v>
      </c>
      <c r="W7" s="38">
        <v>3891.23</v>
      </c>
      <c r="X7" s="38">
        <v>86.16</v>
      </c>
      <c r="Y7" s="38">
        <v>92.81</v>
      </c>
      <c r="Z7" s="38">
        <v>96</v>
      </c>
      <c r="AA7" s="38">
        <v>98.46</v>
      </c>
      <c r="AB7" s="38">
        <v>95.71</v>
      </c>
      <c r="AC7" s="38">
        <v>76.09</v>
      </c>
      <c r="AD7" s="38">
        <v>75.87</v>
      </c>
      <c r="AE7" s="38">
        <v>76.27</v>
      </c>
      <c r="AF7" s="38">
        <v>77.56</v>
      </c>
      <c r="AG7" s="38">
        <v>78.510000000000005</v>
      </c>
      <c r="AH7" s="38">
        <v>75.760000000000005</v>
      </c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>
        <v>419.22</v>
      </c>
      <c r="BF7" s="38">
        <v>388.86</v>
      </c>
      <c r="BG7" s="38">
        <v>364.04</v>
      </c>
      <c r="BH7" s="38">
        <v>333.46</v>
      </c>
      <c r="BI7" s="38">
        <v>285.14999999999998</v>
      </c>
      <c r="BJ7" s="38">
        <v>1113.76</v>
      </c>
      <c r="BK7" s="38">
        <v>1125.69</v>
      </c>
      <c r="BL7" s="38">
        <v>1134.67</v>
      </c>
      <c r="BM7" s="38">
        <v>1144.79</v>
      </c>
      <c r="BN7" s="38">
        <v>1061.58</v>
      </c>
      <c r="BO7" s="38">
        <v>1141.75</v>
      </c>
      <c r="BP7" s="38">
        <v>83.99</v>
      </c>
      <c r="BQ7" s="38">
        <v>90.4</v>
      </c>
      <c r="BR7" s="38">
        <v>94.79</v>
      </c>
      <c r="BS7" s="38">
        <v>94.81</v>
      </c>
      <c r="BT7" s="38">
        <v>94.75</v>
      </c>
      <c r="BU7" s="38">
        <v>34.25</v>
      </c>
      <c r="BV7" s="38">
        <v>46.48</v>
      </c>
      <c r="BW7" s="38">
        <v>40.6</v>
      </c>
      <c r="BX7" s="38">
        <v>56.04</v>
      </c>
      <c r="BY7" s="38">
        <v>58.52</v>
      </c>
      <c r="BZ7" s="38">
        <v>54.93</v>
      </c>
      <c r="CA7" s="38">
        <v>172.88</v>
      </c>
      <c r="CB7" s="38">
        <v>163.47</v>
      </c>
      <c r="CC7" s="38">
        <v>157.07</v>
      </c>
      <c r="CD7" s="38">
        <v>157.09</v>
      </c>
      <c r="CE7" s="38">
        <v>163.51</v>
      </c>
      <c r="CF7" s="38">
        <v>501.18</v>
      </c>
      <c r="CG7" s="38">
        <v>376.61</v>
      </c>
      <c r="CH7" s="38">
        <v>440.03</v>
      </c>
      <c r="CI7" s="38">
        <v>304.35000000000002</v>
      </c>
      <c r="CJ7" s="38">
        <v>296.3</v>
      </c>
      <c r="CK7" s="38">
        <v>292.18</v>
      </c>
      <c r="CL7" s="38">
        <v>51.57</v>
      </c>
      <c r="CM7" s="38">
        <v>49.54</v>
      </c>
      <c r="CN7" s="38">
        <v>49.95</v>
      </c>
      <c r="CO7" s="38">
        <v>48.01</v>
      </c>
      <c r="CP7" s="38">
        <v>46.49</v>
      </c>
      <c r="CQ7" s="38">
        <v>57.55</v>
      </c>
      <c r="CR7" s="38">
        <v>57.43</v>
      </c>
      <c r="CS7" s="38">
        <v>57.29</v>
      </c>
      <c r="CT7" s="38">
        <v>55.9</v>
      </c>
      <c r="CU7" s="38">
        <v>57.3</v>
      </c>
      <c r="CV7" s="38">
        <v>56.91</v>
      </c>
      <c r="CW7" s="38">
        <v>94.02</v>
      </c>
      <c r="CX7" s="38">
        <v>95.29</v>
      </c>
      <c r="CY7" s="38">
        <v>90.85</v>
      </c>
      <c r="CZ7" s="38">
        <v>92.68</v>
      </c>
      <c r="DA7" s="38">
        <v>94.62</v>
      </c>
      <c r="DB7" s="38">
        <v>74.14</v>
      </c>
      <c r="DC7" s="38">
        <v>73.83</v>
      </c>
      <c r="DD7" s="38">
        <v>73.69</v>
      </c>
      <c r="DE7" s="38">
        <v>73.28</v>
      </c>
      <c r="DF7" s="38">
        <v>72.42</v>
      </c>
      <c r="DG7" s="38">
        <v>74.25</v>
      </c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>
        <v>0.23</v>
      </c>
      <c r="EE7" s="38">
        <v>0</v>
      </c>
      <c r="EF7" s="38">
        <v>0</v>
      </c>
      <c r="EG7" s="38">
        <v>0</v>
      </c>
      <c r="EH7" s="38">
        <v>0</v>
      </c>
      <c r="EI7" s="38">
        <v>0.8</v>
      </c>
      <c r="EJ7" s="38">
        <v>0.69</v>
      </c>
      <c r="EK7" s="38">
        <v>0.65</v>
      </c>
      <c r="EL7" s="38">
        <v>0.53</v>
      </c>
      <c r="EM7" s="38">
        <v>0.72</v>
      </c>
      <c r="EN7" s="38">
        <v>0.72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</row>
    <row r="9" spans="1:144" x14ac:dyDescent="0.1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0" t="s">
        <v>58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＊</cp:lastModifiedBy>
  <cp:lastPrinted>2019-02-18T06:10:04Z</cp:lastPrinted>
  <dcterms:modified xsi:type="dcterms:W3CDTF">2019-02-20T12:20:06Z</dcterms:modified>
</cp:coreProperties>
</file>