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lockStructure="1"/>
  <bookViews>
    <workbookView xWindow="0" yWindow="0" windowWidth="15360" windowHeight="763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<sst xmlns="http://schemas.openxmlformats.org/spreadsheetml/2006/main" count="324" uniqueCount="122">
  <si>
    <t>「支払能力」</t>
  </si>
  <si>
    <t>経営比較分析表（平成29年度決算）</t>
  </si>
  <si>
    <t>業務名</t>
    <rPh sb="2" eb="3">
      <t>メイ</t>
    </rPh>
    <phoneticPr fontId="1"/>
  </si>
  <si>
    <t>事業名</t>
  </si>
  <si>
    <t>業種名</t>
    <rPh sb="2" eb="3">
      <t>メイ</t>
    </rPh>
    <phoneticPr fontId="1"/>
  </si>
  <si>
    <t>全国平均</t>
    <rPh sb="0" eb="2">
      <t>ゼンコク</t>
    </rPh>
    <rPh sb="2" eb="4">
      <t>ヘイキン</t>
    </rPh>
    <phoneticPr fontId="1"/>
  </si>
  <si>
    <t>類似団体区分</t>
    <rPh sb="4" eb="6">
      <t>クブン</t>
    </rPh>
    <phoneticPr fontId="1"/>
  </si>
  <si>
    <t>類似団体平均値（平均値）</t>
  </si>
  <si>
    <t>基本情報</t>
    <rPh sb="0" eb="2">
      <t>キホン</t>
    </rPh>
    <rPh sb="2" eb="4">
      <t>ジョウホウ</t>
    </rPh>
    <phoneticPr fontId="1"/>
  </si>
  <si>
    <r>
      <t>人口密度(人/km</t>
    </r>
    <r>
      <rPr>
        <b/>
        <vertAlign val="superscript"/>
        <sz val="11"/>
        <color theme="1"/>
        <rFont val="ＭＳ ゴシック"/>
        <family val="3"/>
        <charset val="128"/>
      </rPr>
      <t>2</t>
    </r>
    <r>
      <rPr>
        <b/>
        <sz val="11"/>
        <color theme="1"/>
        <rFont val="ＭＳ ゴシック"/>
        <family val="3"/>
        <charset val="128"/>
      </rPr>
      <t>)</t>
    </r>
  </si>
  <si>
    <r>
      <t>面積(km</t>
    </r>
    <r>
      <rPr>
        <b/>
        <vertAlign val="superscript"/>
        <sz val="11"/>
        <color theme="1"/>
        <rFont val="ＭＳ ゴシック"/>
        <family val="3"/>
        <charset val="128"/>
      </rPr>
      <t>2</t>
    </r>
    <r>
      <rPr>
        <b/>
        <sz val="11"/>
        <color theme="1"/>
        <rFont val="ＭＳ ゴシック"/>
        <family val="3"/>
        <charset val="128"/>
      </rPr>
      <t>)</t>
    </r>
  </si>
  <si>
    <t>管理者の情報</t>
    <rPh sb="0" eb="3">
      <t>カンリシャ</t>
    </rPh>
    <rPh sb="4" eb="6">
      <t>ジョウホウ</t>
    </rPh>
    <phoneticPr fontId="1"/>
  </si>
  <si>
    <t>分析欄</t>
    <rPh sb="0" eb="2">
      <t>ブンセキ</t>
    </rPh>
    <rPh sb="2" eb="3">
      <t>ラン</t>
    </rPh>
    <phoneticPr fontId="1"/>
  </si>
  <si>
    <t>人口（人）</t>
    <rPh sb="0" eb="2">
      <t>ジンコウ</t>
    </rPh>
    <rPh sb="3" eb="4">
      <t>ヒト</t>
    </rPh>
    <phoneticPr fontId="1"/>
  </si>
  <si>
    <t>グラフ凡例</t>
    <rPh sb="3" eb="5">
      <t>ハンレイ</t>
    </rPh>
    <phoneticPr fontId="1"/>
  </si>
  <si>
    <t>【】</t>
  </si>
  <si>
    <t>■</t>
  </si>
  <si>
    <t>「費用の効率性」</t>
    <rPh sb="1" eb="3">
      <t>ヒヨウ</t>
    </rPh>
    <rPh sb="4" eb="6">
      <t>コウリツ</t>
    </rPh>
    <rPh sb="6" eb="7">
      <t>セイ</t>
    </rPh>
    <phoneticPr fontId="1"/>
  </si>
  <si>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</si>
  <si>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当該団体値（当該値）</t>
    <rPh sb="2" eb="4">
      <t>ダンタイ</t>
    </rPh>
    <phoneticPr fontId="1"/>
  </si>
  <si>
    <t>「施設全体の減価償却の状況」</t>
    <rPh sb="1" eb="3">
      <t>シセツ</t>
    </rPh>
    <rPh sb="3" eb="5">
      <t>ゼンタイ</t>
    </rPh>
    <rPh sb="6" eb="8">
      <t>ゲンカ</t>
    </rPh>
    <rPh sb="8" eb="10">
      <t>ショウキャク</t>
    </rPh>
    <rPh sb="11" eb="13">
      <t>ジョウキョウ</t>
    </rPh>
    <phoneticPr fontId="1"/>
  </si>
  <si>
    <t>資金不足比率(％)</t>
  </si>
  <si>
    <t>自己資本構成比率(％)</t>
  </si>
  <si>
    <t>業務CD</t>
    <rPh sb="0" eb="2">
      <t>ギョウム</t>
    </rPh>
    <phoneticPr fontId="1"/>
  </si>
  <si>
    <t>普及率(％)</t>
  </si>
  <si>
    <t>1. 経営の健全性・効率性</t>
  </si>
  <si>
    <t>有収率(％)</t>
    <rPh sb="0" eb="1">
      <t>ユウ</t>
    </rPh>
    <rPh sb="1" eb="3">
      <t>シュウリツ</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</si>
  <si>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</si>
  <si>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</si>
  <si>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「経常損益」</t>
  </si>
  <si>
    <t>2. 老朽化の状況について</t>
  </si>
  <si>
    <t>1②</t>
  </si>
  <si>
    <t>処理区域内人口(人)</t>
    <rPh sb="0" eb="2">
      <t>ショリ</t>
    </rPh>
    <rPh sb="2" eb="5">
      <t>クイキナイ</t>
    </rPh>
    <phoneticPr fontId="1"/>
  </si>
  <si>
    <t>2③</t>
  </si>
  <si>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</si>
  <si>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比率(N-4)</t>
    <rPh sb="0" eb="2">
      <t>ヒリツ</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</si>
  <si>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</si>
  <si>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</si>
  <si>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業種CD</t>
    <rPh sb="0" eb="2">
      <t>ギョウシュ</t>
    </rPh>
    <phoneticPr fontId="1"/>
  </si>
  <si>
    <t>平成29年度全国平均</t>
  </si>
  <si>
    <t>1. 経営の健全性・効率性について</t>
  </si>
  <si>
    <t>「累積欠損」</t>
    <rPh sb="1" eb="3">
      <t>ルイセキ</t>
    </rPh>
    <rPh sb="3" eb="5">
      <t>ケッソン</t>
    </rPh>
    <phoneticPr fontId="1"/>
  </si>
  <si>
    <t>大項目</t>
    <rPh sb="0" eb="3">
      <t>ダイコウモク</t>
    </rPh>
    <phoneticPr fontId="1"/>
  </si>
  <si>
    <t>2. 老朽化の状況</t>
  </si>
  <si>
    <t>「債務残高」</t>
    <rPh sb="1" eb="3">
      <t>サイム</t>
    </rPh>
    <rPh sb="3" eb="5">
      <t>ザンダカ</t>
    </rPh>
    <phoneticPr fontId="1"/>
  </si>
  <si>
    <t>団体CD</t>
    <rPh sb="0" eb="2">
      <t>ダンタイ</t>
    </rPh>
    <phoneticPr fontId="1"/>
  </si>
  <si>
    <t>「料金水準の適切性」</t>
    <rPh sb="1" eb="3">
      <t>リョウキン</t>
    </rPh>
    <rPh sb="3" eb="5">
      <t>スイジュン</t>
    </rPh>
    <rPh sb="6" eb="8">
      <t>テキセツ</t>
    </rPh>
    <rPh sb="8" eb="9">
      <t>セイ</t>
    </rPh>
    <phoneticPr fontId="1"/>
  </si>
  <si>
    <t>全体総括</t>
    <rPh sb="0" eb="2">
      <t>ゼンタイ</t>
    </rPh>
    <rPh sb="2" eb="4">
      <t>ソウカツ</t>
    </rPh>
    <phoneticPr fontId="1"/>
  </si>
  <si>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</si>
  <si>
    <t>「施設の効率性」</t>
    <rPh sb="1" eb="3">
      <t>シセツ</t>
    </rPh>
    <rPh sb="4" eb="6">
      <t>コウリツ</t>
    </rPh>
    <rPh sb="6" eb="7">
      <t>セイ</t>
    </rPh>
    <phoneticPr fontId="1"/>
  </si>
  <si>
    <t>「使用料対象の捕捉」</t>
    <rPh sb="1" eb="4">
      <t>シヨウリョウ</t>
    </rPh>
    <rPh sb="4" eb="6">
      <t>タイショウ</t>
    </rPh>
    <rPh sb="7" eb="9">
      <t>ホソク</t>
    </rPh>
    <phoneticPr fontId="1"/>
  </si>
  <si>
    <t>「管渠の経年化の状況」</t>
    <rPh sb="4" eb="7">
      <t>ケイネンカ</t>
    </rPh>
    <rPh sb="8" eb="10">
      <t>ジョウキョウ</t>
    </rPh>
    <phoneticPr fontId="1"/>
  </si>
  <si>
    <t>1⑧</t>
  </si>
  <si>
    <t>「管渠の更新投資・老朽化対策の実施状況」</t>
    <rPh sb="4" eb="6">
      <t>コウシン</t>
    </rPh>
    <rPh sb="6" eb="8">
      <t>トウシ</t>
    </rPh>
    <rPh sb="9" eb="12">
      <t>ロウキュウカ</t>
    </rPh>
    <rPh sb="12" eb="14">
      <t>タイサク</t>
    </rPh>
    <rPh sb="15" eb="17">
      <t>ジッシ</t>
    </rPh>
    <rPh sb="17" eb="19">
      <t>ジョウキョウ</t>
    </rPh>
    <phoneticPr fontId="1"/>
  </si>
  <si>
    <t>1①</t>
  </si>
  <si>
    <t>1③</t>
  </si>
  <si>
    <t>2②</t>
  </si>
  <si>
    <t>1④</t>
  </si>
  <si>
    <t>1⑤</t>
  </si>
  <si>
    <t>事業CD</t>
    <rPh sb="0" eb="2">
      <t>ジギョウ</t>
    </rPh>
    <phoneticPr fontId="1"/>
  </si>
  <si>
    <t>1⑦</t>
  </si>
  <si>
    <t>2①</t>
  </si>
  <si>
    <t>下水道事業(法適用)</t>
    <rPh sb="3" eb="5">
      <t>ジギョウ</t>
    </rPh>
    <rPh sb="6" eb="7">
      <t>ホウ</t>
    </rPh>
    <rPh sb="7" eb="9">
      <t>テキヨウ</t>
    </rPh>
    <phoneticPr fontId="1"/>
  </si>
  <si>
    <t>項番</t>
    <rPh sb="0" eb="2">
      <t>コウバン</t>
    </rPh>
    <phoneticPr fontId="1"/>
  </si>
  <si>
    <t>年度</t>
    <rPh sb="0" eb="2">
      <t>ネンド</t>
    </rPh>
    <phoneticPr fontId="1"/>
  </si>
  <si>
    <t>施設CD</t>
    <rPh sb="0" eb="2">
      <t>シセツ</t>
    </rPh>
    <phoneticPr fontId="1"/>
  </si>
  <si>
    <t>1. 経営の健全性・効率性</t>
    <rPh sb="3" eb="5">
      <t>ケイエイ</t>
    </rPh>
    <rPh sb="6" eb="9">
      <t>ケンゼンセイ</t>
    </rPh>
    <rPh sb="10" eb="12">
      <t>コウリツ</t>
    </rPh>
    <rPh sb="12" eb="13">
      <t>セイ</t>
    </rPh>
    <phoneticPr fontId="1"/>
  </si>
  <si>
    <t>中項目</t>
    <rPh sb="0" eb="1">
      <t>チュウ</t>
    </rPh>
    <rPh sb="1" eb="3">
      <t>コウモク</t>
    </rPh>
    <phoneticPr fontId="1"/>
  </si>
  <si>
    <t>①経常収支比率(％)</t>
  </si>
  <si>
    <t>②累積欠損金比率(％)</t>
  </si>
  <si>
    <t>③流動比率(％)</t>
    <rPh sb="1" eb="3">
      <t>リュウドウ</t>
    </rPh>
    <rPh sb="3" eb="5">
      <t>ヒリツ</t>
    </rPh>
    <phoneticPr fontId="1"/>
  </si>
  <si>
    <t>④企業債残高対事業規模比率(％)</t>
  </si>
  <si>
    <t>⑤経費回収率(％)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</si>
  <si>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</si>
  <si>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</si>
  <si>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</si>
  <si>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</si>
  <si>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</si>
  <si>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</si>
  <si>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</si>
  <si>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都道府県名</t>
    <rPh sb="0" eb="4">
      <t>トドウフケン</t>
    </rPh>
    <rPh sb="4" eb="5">
      <t>メイ</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</si>
  <si>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</si>
  <si>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</si>
  <si>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</si>
  <si>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</si>
  <si>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</si>
  <si>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</si>
  <si>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</si>
  <si>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</si>
  <si>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</si>
  <si>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</si>
  <si>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</si>
  <si>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人口密度</t>
    <rPh sb="0" eb="2">
      <t>ジンコウ</t>
    </rPh>
    <rPh sb="2" eb="4">
      <t>ミツド</t>
    </rPh>
    <phoneticPr fontId="1"/>
  </si>
  <si>
    <t>処理区域内人口</t>
  </si>
  <si>
    <t>処理区域面積</t>
  </si>
  <si>
    <t>処理区域内人口密度</t>
  </si>
  <si>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</si>
  <si>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</si>
  <si>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</si>
  <si>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</si>
  <si>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</si>
  <si>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</si>
  <si>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</si>
  <si>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</si>
  <si>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</si>
  <si>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</si>
  <si>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</si>
  <si>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京都府　久御山町</t>
  </si>
  <si>
    <t>法適用</t>
  </si>
  <si>
    <t>下水道事業</t>
  </si>
  <si>
    <t>公共下水道</t>
  </si>
  <si>
    <t>Cc2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</si>
  <si>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</si>
  <si>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</si>
  <si>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</si>
  <si>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</si>
  <si>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</si>
  <si>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</si>
  <si>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</si>
  <si>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本町下水道事業は、平成29年度より地方公営企業法の規定の全部を適用し、公営企業会計へ移行することとなった。平成29年度決算は、法適用後初めての決算となるが、経常収支比率は108.43％と、黒字を計上することとなった。また、類似団体平均値と比較しても同水準となっている。経費回収率については96.25％と、100％を下回ってはいるものの、類似団体平均値と比較すると高い水準となっている。
水洗化率については97.74％と、類似団体平均値と比べ高水準となっているが、引き続き整備や普及活動により水洗化率の向上に努める。</t>
    <rPh sb="0" eb="2">
      <t>ホンチョウ</t>
    </rPh>
    <rPh sb="2" eb="5">
      <t>ゲスイドウ</t>
    </rPh>
    <rPh sb="5" eb="7">
      <t>ジギョウ</t>
    </rPh>
    <rPh sb="9" eb="11">
      <t>ヘイセイ</t>
    </rPh>
    <rPh sb="13" eb="15">
      <t>ネンド</t>
    </rPh>
    <rPh sb="17" eb="19">
      <t>チホウ</t>
    </rPh>
    <rPh sb="19" eb="21">
      <t>コウエイ</t>
    </rPh>
    <rPh sb="21" eb="23">
      <t>キギョウ</t>
    </rPh>
    <rPh sb="23" eb="24">
      <t>ホウ</t>
    </rPh>
    <rPh sb="25" eb="27">
      <t>キテイ</t>
    </rPh>
    <rPh sb="28" eb="30">
      <t>ゼンブ</t>
    </rPh>
    <rPh sb="31" eb="33">
      <t>テキヨウ</t>
    </rPh>
    <rPh sb="35" eb="37">
      <t>コウエイ</t>
    </rPh>
    <rPh sb="37" eb="39">
      <t>キギョウ</t>
    </rPh>
    <rPh sb="39" eb="41">
      <t>カイケイ</t>
    </rPh>
    <rPh sb="42" eb="44">
      <t>イコウ</t>
    </rPh>
    <rPh sb="53" eb="55">
      <t>ヘイセイ</t>
    </rPh>
    <rPh sb="57" eb="59">
      <t>ネンド</t>
    </rPh>
    <rPh sb="59" eb="61">
      <t>ケッサン</t>
    </rPh>
    <rPh sb="63" eb="66">
      <t>ホウテキヨウ</t>
    </rPh>
    <rPh sb="66" eb="67">
      <t>ゴ</t>
    </rPh>
    <rPh sb="67" eb="68">
      <t>ハジ</t>
    </rPh>
    <rPh sb="71" eb="73">
      <t>ケッサン</t>
    </rPh>
    <rPh sb="78" eb="80">
      <t>ケイジョウ</t>
    </rPh>
    <rPh sb="80" eb="82">
      <t>シュウシ</t>
    </rPh>
    <rPh sb="82" eb="84">
      <t>ヒリツ</t>
    </rPh>
    <rPh sb="94" eb="96">
      <t>クロジ</t>
    </rPh>
    <rPh sb="97" eb="99">
      <t>ケイジョウ</t>
    </rPh>
    <rPh sb="111" eb="113">
      <t>ルイジ</t>
    </rPh>
    <rPh sb="113" eb="115">
      <t>ダンタイ</t>
    </rPh>
    <rPh sb="115" eb="118">
      <t>ヘイキンチ</t>
    </rPh>
    <rPh sb="119" eb="121">
      <t>ヒカク</t>
    </rPh>
    <rPh sb="124" eb="127">
      <t>ドウスイジュン</t>
    </rPh>
    <rPh sb="134" eb="136">
      <t>ケイヒ</t>
    </rPh>
    <rPh sb="136" eb="139">
      <t>カイシュウリツ</t>
    </rPh>
    <rPh sb="157" eb="159">
      <t>シタマワ</t>
    </rPh>
    <rPh sb="168" eb="170">
      <t>ルイジ</t>
    </rPh>
    <rPh sb="170" eb="172">
      <t>ダンタイ</t>
    </rPh>
    <rPh sb="172" eb="175">
      <t>ヘイキンチ</t>
    </rPh>
    <rPh sb="176" eb="178">
      <t>ヒカク</t>
    </rPh>
    <rPh sb="181" eb="182">
      <t>タカ</t>
    </rPh>
    <rPh sb="183" eb="185">
      <t>スイジュン</t>
    </rPh>
    <rPh sb="193" eb="196">
      <t>スイセンカ</t>
    </rPh>
    <rPh sb="196" eb="197">
      <t>リツ</t>
    </rPh>
    <rPh sb="210" eb="212">
      <t>ルイジ</t>
    </rPh>
    <rPh sb="212" eb="214">
      <t>ダンタイ</t>
    </rPh>
    <rPh sb="214" eb="217">
      <t>ヘイキンチ</t>
    </rPh>
    <rPh sb="218" eb="219">
      <t>クラ</t>
    </rPh>
    <rPh sb="220" eb="223">
      <t>コウスイジュン</t>
    </rPh>
    <rPh sb="231" eb="232">
      <t>ヒ</t>
    </rPh>
    <rPh sb="233" eb="234">
      <t>ツヅ</t>
    </rPh>
    <rPh sb="235" eb="237">
      <t>セイビ</t>
    </rPh>
    <rPh sb="238" eb="240">
      <t>フキュウ</t>
    </rPh>
    <rPh sb="240" eb="242">
      <t>カツドウ</t>
    </rPh>
    <rPh sb="245" eb="248">
      <t>スイセンカ</t>
    </rPh>
    <rPh sb="248" eb="249">
      <t>リツ</t>
    </rPh>
    <rPh sb="250" eb="252">
      <t>コウジョウ</t>
    </rPh>
    <rPh sb="253" eb="254">
      <t>ツト</t>
    </rPh>
    <phoneticPr fontId="1"/>
  </si>
  <si>
    <t>法適用初年度であるため、有形固定資産減価償却率は低い数値となっている。管渠老朽化率については、現在は耐用年数である50年を経過する老朽管はないが、将来的に改修時期が重なることが予想される。今後、適切な維持管理及び計画的かつ効率的な改築更新を進めるため、平成30年度にはストックマネジメント計画を策定することとしている。</t>
    <rPh sb="0" eb="3">
      <t>ホウテキヨウ</t>
    </rPh>
    <rPh sb="3" eb="6">
      <t>ショネンド</t>
    </rPh>
    <rPh sb="12" eb="14">
      <t>ユウケイ</t>
    </rPh>
    <rPh sb="14" eb="18">
      <t>コテイシサン</t>
    </rPh>
    <rPh sb="18" eb="20">
      <t>ゲンカ</t>
    </rPh>
    <rPh sb="20" eb="23">
      <t>ショウキャクリツ</t>
    </rPh>
    <rPh sb="24" eb="25">
      <t>ヒク</t>
    </rPh>
    <rPh sb="26" eb="28">
      <t>スウチ</t>
    </rPh>
    <rPh sb="35" eb="37">
      <t>カンキョ</t>
    </rPh>
    <rPh sb="37" eb="40">
      <t>ロウキュウカ</t>
    </rPh>
    <rPh sb="40" eb="41">
      <t>リツ</t>
    </rPh>
    <rPh sb="47" eb="49">
      <t>ゲンザイ</t>
    </rPh>
    <rPh sb="50" eb="52">
      <t>タイヨウ</t>
    </rPh>
    <rPh sb="52" eb="54">
      <t>ネンスウ</t>
    </rPh>
    <rPh sb="59" eb="60">
      <t>ネン</t>
    </rPh>
    <rPh sb="61" eb="63">
      <t>ケイカ</t>
    </rPh>
    <rPh sb="65" eb="68">
      <t>ロウキュウカン</t>
    </rPh>
    <rPh sb="73" eb="76">
      <t>ショウライテキ</t>
    </rPh>
    <rPh sb="77" eb="79">
      <t>カイシュウ</t>
    </rPh>
    <rPh sb="79" eb="81">
      <t>ジキ</t>
    </rPh>
    <rPh sb="82" eb="83">
      <t>カサ</t>
    </rPh>
    <rPh sb="88" eb="90">
      <t>ヨソウ</t>
    </rPh>
    <rPh sb="94" eb="96">
      <t>コンゴ</t>
    </rPh>
    <rPh sb="97" eb="99">
      <t>テキセツ</t>
    </rPh>
    <rPh sb="100" eb="102">
      <t>イジ</t>
    </rPh>
    <rPh sb="102" eb="104">
      <t>カンリ</t>
    </rPh>
    <rPh sb="104" eb="105">
      <t>オヨ</t>
    </rPh>
    <rPh sb="106" eb="109">
      <t>ケイカクテキ</t>
    </rPh>
    <rPh sb="111" eb="113">
      <t>コウリツ</t>
    </rPh>
    <rPh sb="113" eb="114">
      <t>テキ</t>
    </rPh>
    <rPh sb="115" eb="117">
      <t>カイチク</t>
    </rPh>
    <rPh sb="117" eb="119">
      <t>コウシン</t>
    </rPh>
    <rPh sb="120" eb="121">
      <t>スス</t>
    </rPh>
    <rPh sb="144" eb="146">
      <t>ケイカク</t>
    </rPh>
    <rPh sb="147" eb="149">
      <t>サクテイ</t>
    </rPh>
    <phoneticPr fontId="1"/>
  </si>
  <si>
    <t>経常収支比率は100％を上回っており、類似団体平均値及び全国平均と比較しても同水準となっているため、経営状況は良好であると言えるが、一方で流動比率は77.19％と100％を下回り、企業債残高対事業規模比率についても、平均値比較では低い数値となっているものの、企業としては非常に高い数値となっている。これは下水道事業が多大な初期設備投資を要する事業であるという特性から、企業債残高が非常に多額になっていることによるものであり、下水道使用料では、この企業債に係る償還金を賄えない状況となっている。効率的かつ持続可能な事業運営を行い、今後の更新事業に必要な財源の確保を図るため、中長期的な経営の基本計画となる経営戦略の策定を進める必要がある。</t>
    <rPh sb="0" eb="2">
      <t>ケイジョウ</t>
    </rPh>
    <rPh sb="2" eb="4">
      <t>シュウシ</t>
    </rPh>
    <rPh sb="4" eb="6">
      <t>ヒリツ</t>
    </rPh>
    <rPh sb="12" eb="14">
      <t>ウワマワ</t>
    </rPh>
    <rPh sb="19" eb="21">
      <t>ルイジ</t>
    </rPh>
    <rPh sb="21" eb="23">
      <t>ダンタイ</t>
    </rPh>
    <rPh sb="23" eb="26">
      <t>ヘイキンチ</t>
    </rPh>
    <rPh sb="26" eb="27">
      <t>オヨ</t>
    </rPh>
    <rPh sb="28" eb="30">
      <t>ゼンコク</t>
    </rPh>
    <rPh sb="30" eb="32">
      <t>ヘイキン</t>
    </rPh>
    <rPh sb="33" eb="35">
      <t>ヒカク</t>
    </rPh>
    <rPh sb="38" eb="41">
      <t>ドウスイジュン</t>
    </rPh>
    <rPh sb="50" eb="52">
      <t>ケイエイ</t>
    </rPh>
    <rPh sb="52" eb="54">
      <t>ジョウキョウ</t>
    </rPh>
    <rPh sb="55" eb="57">
      <t>リョウコウ</t>
    </rPh>
    <rPh sb="61" eb="62">
      <t>イ</t>
    </rPh>
    <rPh sb="66" eb="68">
      <t>イッポウ</t>
    </rPh>
    <rPh sb="69" eb="71">
      <t>リュウドウ</t>
    </rPh>
    <rPh sb="71" eb="73">
      <t>ヒリツ</t>
    </rPh>
    <rPh sb="86" eb="88">
      <t>シタマワ</t>
    </rPh>
    <rPh sb="90" eb="93">
      <t>キギョウサイ</t>
    </rPh>
    <rPh sb="93" eb="95">
      <t>ザンダカ</t>
    </rPh>
    <rPh sb="95" eb="96">
      <t>タイ</t>
    </rPh>
    <rPh sb="96" eb="98">
      <t>ジギョウ</t>
    </rPh>
    <rPh sb="98" eb="100">
      <t>キボ</t>
    </rPh>
    <rPh sb="100" eb="102">
      <t>ヒリツ</t>
    </rPh>
    <rPh sb="108" eb="110">
      <t>ヘイキン</t>
    </rPh>
    <rPh sb="110" eb="111">
      <t>チ</t>
    </rPh>
    <rPh sb="111" eb="113">
      <t>ヒカク</t>
    </rPh>
    <rPh sb="115" eb="116">
      <t>ヒク</t>
    </rPh>
    <rPh sb="117" eb="119">
      <t>スウチ</t>
    </rPh>
    <rPh sb="129" eb="131">
      <t>キギョウ</t>
    </rPh>
    <rPh sb="135" eb="137">
      <t>ヒジョウ</t>
    </rPh>
    <rPh sb="138" eb="139">
      <t>タカ</t>
    </rPh>
    <rPh sb="140" eb="142">
      <t>スウチ</t>
    </rPh>
    <rPh sb="152" eb="155">
      <t>ゲスイドウ</t>
    </rPh>
    <rPh sb="155" eb="157">
      <t>ジギョウ</t>
    </rPh>
    <rPh sb="158" eb="160">
      <t>タダイ</t>
    </rPh>
    <rPh sb="161" eb="163">
      <t>ショキ</t>
    </rPh>
    <rPh sb="163" eb="165">
      <t>セツビ</t>
    </rPh>
    <rPh sb="165" eb="167">
      <t>トウシ</t>
    </rPh>
    <rPh sb="168" eb="169">
      <t>ヨウ</t>
    </rPh>
    <rPh sb="171" eb="173">
      <t>ジギョウ</t>
    </rPh>
    <rPh sb="179" eb="181">
      <t>トクセイ</t>
    </rPh>
    <rPh sb="184" eb="187">
      <t>キギョウサイ</t>
    </rPh>
    <rPh sb="187" eb="189">
      <t>ザンダカ</t>
    </rPh>
    <rPh sb="190" eb="192">
      <t>ヒジョウ</t>
    </rPh>
    <rPh sb="193" eb="195">
      <t>タガク</t>
    </rPh>
    <rPh sb="212" eb="215">
      <t>ゲスイドウ</t>
    </rPh>
    <rPh sb="215" eb="218">
      <t>シヨウリョウ</t>
    </rPh>
    <rPh sb="223" eb="226">
      <t>キギョウサイ</t>
    </rPh>
    <rPh sb="227" eb="228">
      <t>カカ</t>
    </rPh>
    <rPh sb="229" eb="232">
      <t>ショウカンキン</t>
    </rPh>
    <rPh sb="233" eb="234">
      <t>マカナ</t>
    </rPh>
    <rPh sb="237" eb="239">
      <t>ジョウキョウ</t>
    </rPh>
    <rPh sb="246" eb="249">
      <t>コウリツテキ</t>
    </rPh>
    <rPh sb="251" eb="253">
      <t>ジゾク</t>
    </rPh>
    <rPh sb="253" eb="255">
      <t>カノウ</t>
    </rPh>
    <rPh sb="256" eb="258">
      <t>ジギョウ</t>
    </rPh>
    <rPh sb="258" eb="260">
      <t>ウンエイ</t>
    </rPh>
    <rPh sb="261" eb="262">
      <t>オコナ</t>
    </rPh>
    <rPh sb="264" eb="266">
      <t>コンゴ</t>
    </rPh>
    <rPh sb="286" eb="290">
      <t>チュウチョウキテキ</t>
    </rPh>
    <rPh sb="291" eb="293">
      <t>ケイエイ</t>
    </rPh>
    <rPh sb="294" eb="296">
      <t>キホン</t>
    </rPh>
    <rPh sb="296" eb="298">
      <t>ケイカク</t>
    </rPh>
    <rPh sb="301" eb="303">
      <t>ケイエイ</t>
    </rPh>
    <rPh sb="303" eb="305">
      <t>センリャク</t>
    </rPh>
    <rPh sb="306" eb="308">
      <t>サクテイ</t>
    </rPh>
    <rPh sb="309" eb="310">
      <t>スス</t>
    </rPh>
    <rPh sb="312" eb="314">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</si>
</sst>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quot;△&quot;#,##0.00"/>
    <numFmt numFmtId="177" formatCode="#,##0.00;&quot;△&quot;#,##0.00;&quot;-&quot;"/>
    <numFmt numFmtId="178" formatCode="#,##0;&quot;△&quot;#,##0"/>
    <numFmt numFmtId="179" formatCode="0.00_);[Red]\(0.00\)"/>
    <numFmt numFmtId="180" formatCode="ge"/>
  </numFmts>
  <fonts count="16"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1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3" fillId="0" borderId="1" xfId="0" applyFont="1" applyBorder="1">
      <alignment vertical="center"/>
    </xf>
    <xf numFmtId="0" fontId="8" fillId="0" borderId="0" xfId="0" applyFont="1">
      <alignment vertical="center"/>
    </xf>
    <xf numFmtId="0" fontId="9"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10" fillId="0" borderId="8" xfId="0" applyFont="1" applyBorder="1" applyAlignment="1">
      <alignment vertical="center"/>
    </xf>
    <xf numFmtId="0" fontId="11"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77"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8"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2" fillId="0" borderId="3"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8" xfId="0" applyFont="1" applyBorder="1" applyAlignment="1">
      <alignment horizontal="left" vertical="center"/>
    </xf>
    <xf numFmtId="0" fontId="2" fillId="0" borderId="0" xfId="0" applyFont="1" applyBorder="1" applyAlignment="1">
      <alignment horizontal="center"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58407296"/>
        <c:axId val="17360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0.16</c:v>
                </c:pt>
              </c:numCache>
            </c:numRef>
          </c:val>
          <c:smooth val="0"/>
        </c:ser>
        <c:dLbls>
          <c:showLegendKey val="0"/>
          <c:showVal val="0"/>
          <c:showCatName val="0"/>
          <c:showSerName val="0"/>
          <c:showPercent val="0"/>
          <c:showBubbleSize val="0"/>
        </c:dLbls>
        <c:marker val="1"/>
        <c:smooth val="0"/>
        <c:axId val="158407296"/>
        <c:axId val="173602688"/>
      </c:lineChart>
      <c:dateAx>
        <c:axId val="158407296"/>
        <c:scaling>
          <c:orientation val="minMax"/>
        </c:scaling>
        <c:delete val="1"/>
        <c:axPos val="b"/>
        <c:numFmt formatCode="ge" sourceLinked="1"/>
        <c:majorTickMark val="none"/>
        <c:minorTickMark val="none"/>
        <c:tickLblPos val="none"/>
        <c:crossAx val="173602688"/>
        <c:crosses val="autoZero"/>
        <c:auto val="1"/>
        <c:lblOffset val="100"/>
        <c:baseTimeUnit val="years"/>
      </c:dateAx>
      <c:valAx>
        <c:axId val="17360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5840729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1296640"/>
        <c:axId val="17130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53.5</c:v>
                </c:pt>
              </c:numCache>
            </c:numRef>
          </c:val>
          <c:smooth val="0"/>
        </c:ser>
        <c:dLbls>
          <c:showLegendKey val="0"/>
          <c:showVal val="0"/>
          <c:showCatName val="0"/>
          <c:showSerName val="0"/>
          <c:showPercent val="0"/>
          <c:showBubbleSize val="0"/>
        </c:dLbls>
        <c:marker val="1"/>
        <c:smooth val="0"/>
        <c:axId val="171296640"/>
        <c:axId val="171302912"/>
      </c:lineChart>
      <c:dateAx>
        <c:axId val="171296640"/>
        <c:scaling>
          <c:orientation val="minMax"/>
        </c:scaling>
        <c:delete val="1"/>
        <c:axPos val="b"/>
        <c:numFmt formatCode="ge" sourceLinked="1"/>
        <c:majorTickMark val="none"/>
        <c:minorTickMark val="none"/>
        <c:tickLblPos val="none"/>
        <c:crossAx val="171302912"/>
        <c:crosses val="autoZero"/>
        <c:auto val="1"/>
        <c:lblOffset val="100"/>
        <c:baseTimeUnit val="years"/>
      </c:dateAx>
      <c:valAx>
        <c:axId val="17130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7129664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0</c:v>
                </c:pt>
                <c:pt idx="4">
                  <c:v>97.74</c:v>
                </c:pt>
              </c:numCache>
            </c:numRef>
          </c:val>
        </c:ser>
        <c:dLbls>
          <c:showLegendKey val="0"/>
          <c:showVal val="0"/>
          <c:showCatName val="0"/>
          <c:showSerName val="0"/>
          <c:showPercent val="0"/>
          <c:showBubbleSize val="0"/>
        </c:dLbls>
        <c:gapWidth val="150"/>
        <c:axId val="171316736"/>
        <c:axId val="17131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83.51</c:v>
                </c:pt>
              </c:numCache>
            </c:numRef>
          </c:val>
          <c:smooth val="0"/>
        </c:ser>
        <c:dLbls>
          <c:showLegendKey val="0"/>
          <c:showVal val="0"/>
          <c:showCatName val="0"/>
          <c:showSerName val="0"/>
          <c:showPercent val="0"/>
          <c:showBubbleSize val="0"/>
        </c:dLbls>
        <c:marker val="1"/>
        <c:smooth val="0"/>
        <c:axId val="171316736"/>
        <c:axId val="171318656"/>
      </c:lineChart>
      <c:dateAx>
        <c:axId val="171316736"/>
        <c:scaling>
          <c:orientation val="minMax"/>
        </c:scaling>
        <c:delete val="1"/>
        <c:axPos val="b"/>
        <c:numFmt formatCode="ge" sourceLinked="1"/>
        <c:majorTickMark val="none"/>
        <c:minorTickMark val="none"/>
        <c:tickLblPos val="none"/>
        <c:crossAx val="171318656"/>
        <c:crosses val="autoZero"/>
        <c:auto val="1"/>
        <c:lblOffset val="100"/>
        <c:baseTimeUnit val="years"/>
      </c:dateAx>
      <c:valAx>
        <c:axId val="17131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7131673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0</c:v>
                </c:pt>
                <c:pt idx="4">
                  <c:v>108.43</c:v>
                </c:pt>
              </c:numCache>
            </c:numRef>
          </c:val>
        </c:ser>
        <c:dLbls>
          <c:showLegendKey val="0"/>
          <c:showVal val="0"/>
          <c:showCatName val="0"/>
          <c:showSerName val="0"/>
          <c:showPercent val="0"/>
          <c:showBubbleSize val="0"/>
        </c:dLbls>
        <c:gapWidth val="150"/>
        <c:axId val="186108160"/>
        <c:axId val="21460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108.11</c:v>
                </c:pt>
              </c:numCache>
            </c:numRef>
          </c:val>
          <c:smooth val="0"/>
        </c:ser>
        <c:dLbls>
          <c:showLegendKey val="0"/>
          <c:showVal val="0"/>
          <c:showCatName val="0"/>
          <c:showSerName val="0"/>
          <c:showPercent val="0"/>
          <c:showBubbleSize val="0"/>
        </c:dLbls>
        <c:marker val="1"/>
        <c:smooth val="0"/>
        <c:axId val="186108160"/>
        <c:axId val="214606208"/>
      </c:lineChart>
      <c:dateAx>
        <c:axId val="186108160"/>
        <c:scaling>
          <c:orientation val="minMax"/>
        </c:scaling>
        <c:delete val="1"/>
        <c:axPos val="b"/>
        <c:numFmt formatCode="ge" sourceLinked="1"/>
        <c:majorTickMark val="none"/>
        <c:minorTickMark val="none"/>
        <c:tickLblPos val="none"/>
        <c:crossAx val="214606208"/>
        <c:crosses val="autoZero"/>
        <c:auto val="1"/>
        <c:lblOffset val="100"/>
        <c:baseTimeUnit val="years"/>
      </c:dateAx>
      <c:valAx>
        <c:axId val="21460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8610816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0</c:v>
                </c:pt>
                <c:pt idx="4">
                  <c:v>3.08</c:v>
                </c:pt>
              </c:numCache>
            </c:numRef>
          </c:val>
        </c:ser>
        <c:dLbls>
          <c:showLegendKey val="0"/>
          <c:showVal val="0"/>
          <c:showCatName val="0"/>
          <c:showSerName val="0"/>
          <c:showPercent val="0"/>
          <c:showBubbleSize val="0"/>
        </c:dLbls>
        <c:gapWidth val="150"/>
        <c:axId val="224756096"/>
        <c:axId val="22475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21.16</c:v>
                </c:pt>
              </c:numCache>
            </c:numRef>
          </c:val>
          <c:smooth val="0"/>
        </c:ser>
        <c:dLbls>
          <c:showLegendKey val="0"/>
          <c:showVal val="0"/>
          <c:showCatName val="0"/>
          <c:showSerName val="0"/>
          <c:showPercent val="0"/>
          <c:showBubbleSize val="0"/>
        </c:dLbls>
        <c:marker val="1"/>
        <c:smooth val="0"/>
        <c:axId val="224756096"/>
        <c:axId val="224758400"/>
      </c:lineChart>
      <c:dateAx>
        <c:axId val="224756096"/>
        <c:scaling>
          <c:orientation val="minMax"/>
        </c:scaling>
        <c:delete val="1"/>
        <c:axPos val="b"/>
        <c:numFmt formatCode="ge" sourceLinked="1"/>
        <c:majorTickMark val="none"/>
        <c:minorTickMark val="none"/>
        <c:tickLblPos val="none"/>
        <c:crossAx val="224758400"/>
        <c:crosses val="autoZero"/>
        <c:auto val="1"/>
        <c:lblOffset val="100"/>
        <c:baseTimeUnit val="years"/>
      </c:dateAx>
      <c:valAx>
        <c:axId val="22475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2475609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227292672"/>
        <c:axId val="22732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ser>
        <c:dLbls>
          <c:showLegendKey val="0"/>
          <c:showVal val="0"/>
          <c:showCatName val="0"/>
          <c:showSerName val="0"/>
          <c:showPercent val="0"/>
          <c:showBubbleSize val="0"/>
        </c:dLbls>
        <c:marker val="1"/>
        <c:smooth val="0"/>
        <c:axId val="227292672"/>
        <c:axId val="227324288"/>
      </c:lineChart>
      <c:dateAx>
        <c:axId val="227292672"/>
        <c:scaling>
          <c:orientation val="minMax"/>
        </c:scaling>
        <c:delete val="1"/>
        <c:axPos val="b"/>
        <c:numFmt formatCode="ge" sourceLinked="1"/>
        <c:majorTickMark val="none"/>
        <c:minorTickMark val="none"/>
        <c:tickLblPos val="none"/>
        <c:crossAx val="227324288"/>
        <c:crosses val="autoZero"/>
        <c:auto val="1"/>
        <c:lblOffset val="100"/>
        <c:baseTimeUnit val="years"/>
      </c:dateAx>
      <c:valAx>
        <c:axId val="22732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2729267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242853376"/>
        <c:axId val="24440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86.54</c:v>
                </c:pt>
              </c:numCache>
            </c:numRef>
          </c:val>
          <c:smooth val="0"/>
        </c:ser>
        <c:dLbls>
          <c:showLegendKey val="0"/>
          <c:showVal val="0"/>
          <c:showCatName val="0"/>
          <c:showSerName val="0"/>
          <c:showPercent val="0"/>
          <c:showBubbleSize val="0"/>
        </c:dLbls>
        <c:marker val="1"/>
        <c:smooth val="0"/>
        <c:axId val="242853376"/>
        <c:axId val="244400128"/>
      </c:lineChart>
      <c:dateAx>
        <c:axId val="242853376"/>
        <c:scaling>
          <c:orientation val="minMax"/>
        </c:scaling>
        <c:delete val="1"/>
        <c:axPos val="b"/>
        <c:numFmt formatCode="ge" sourceLinked="1"/>
        <c:majorTickMark val="none"/>
        <c:minorTickMark val="none"/>
        <c:tickLblPos val="none"/>
        <c:crossAx val="244400128"/>
        <c:crosses val="autoZero"/>
        <c:auto val="1"/>
        <c:lblOffset val="100"/>
        <c:baseTimeUnit val="years"/>
      </c:dateAx>
      <c:valAx>
        <c:axId val="24440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4285337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0</c:v>
                </c:pt>
                <c:pt idx="4">
                  <c:v>77.19</c:v>
                </c:pt>
              </c:numCache>
            </c:numRef>
          </c:val>
        </c:ser>
        <c:dLbls>
          <c:showLegendKey val="0"/>
          <c:showVal val="0"/>
          <c:showCatName val="0"/>
          <c:showSerName val="0"/>
          <c:showPercent val="0"/>
          <c:showBubbleSize val="0"/>
        </c:dLbls>
        <c:gapWidth val="150"/>
        <c:axId val="346123648"/>
        <c:axId val="37516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62.25</c:v>
                </c:pt>
              </c:numCache>
            </c:numRef>
          </c:val>
          <c:smooth val="0"/>
        </c:ser>
        <c:dLbls>
          <c:showLegendKey val="0"/>
          <c:showVal val="0"/>
          <c:showCatName val="0"/>
          <c:showSerName val="0"/>
          <c:showPercent val="0"/>
          <c:showBubbleSize val="0"/>
        </c:dLbls>
        <c:marker val="1"/>
        <c:smooth val="0"/>
        <c:axId val="346123648"/>
        <c:axId val="375162368"/>
      </c:lineChart>
      <c:dateAx>
        <c:axId val="346123648"/>
        <c:scaling>
          <c:orientation val="minMax"/>
        </c:scaling>
        <c:delete val="1"/>
        <c:axPos val="b"/>
        <c:numFmt formatCode="ge" sourceLinked="1"/>
        <c:majorTickMark val="none"/>
        <c:minorTickMark val="none"/>
        <c:tickLblPos val="none"/>
        <c:crossAx val="375162368"/>
        <c:crosses val="autoZero"/>
        <c:auto val="1"/>
        <c:lblOffset val="100"/>
        <c:baseTimeUnit val="years"/>
      </c:dateAx>
      <c:valAx>
        <c:axId val="37516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34612364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545.45000000000005</c:v>
                </c:pt>
              </c:numCache>
            </c:numRef>
          </c:val>
        </c:ser>
        <c:dLbls>
          <c:showLegendKey val="0"/>
          <c:showVal val="0"/>
          <c:showCatName val="0"/>
          <c:showSerName val="0"/>
          <c:showPercent val="0"/>
          <c:showBubbleSize val="0"/>
        </c:dLbls>
        <c:gapWidth val="150"/>
        <c:axId val="154684800"/>
        <c:axId val="15469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966.33</c:v>
                </c:pt>
              </c:numCache>
            </c:numRef>
          </c:val>
          <c:smooth val="0"/>
        </c:ser>
        <c:dLbls>
          <c:showLegendKey val="0"/>
          <c:showVal val="0"/>
          <c:showCatName val="0"/>
          <c:showSerName val="0"/>
          <c:showPercent val="0"/>
          <c:showBubbleSize val="0"/>
        </c:dLbls>
        <c:marker val="1"/>
        <c:smooth val="0"/>
        <c:axId val="154684800"/>
        <c:axId val="154695168"/>
      </c:lineChart>
      <c:dateAx>
        <c:axId val="154684800"/>
        <c:scaling>
          <c:orientation val="minMax"/>
        </c:scaling>
        <c:delete val="1"/>
        <c:axPos val="b"/>
        <c:numFmt formatCode="ge" sourceLinked="1"/>
        <c:majorTickMark val="none"/>
        <c:minorTickMark val="none"/>
        <c:tickLblPos val="none"/>
        <c:crossAx val="154695168"/>
        <c:crosses val="autoZero"/>
        <c:auto val="1"/>
        <c:lblOffset val="100"/>
        <c:baseTimeUnit val="years"/>
      </c:dateAx>
      <c:valAx>
        <c:axId val="15469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5468480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96.25</c:v>
                </c:pt>
              </c:numCache>
            </c:numRef>
          </c:val>
        </c:ser>
        <c:dLbls>
          <c:showLegendKey val="0"/>
          <c:showVal val="0"/>
          <c:showCatName val="0"/>
          <c:showSerName val="0"/>
          <c:showPercent val="0"/>
          <c:showBubbleSize val="0"/>
        </c:dLbls>
        <c:gapWidth val="150"/>
        <c:axId val="171248640"/>
        <c:axId val="17126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81.739999999999995</c:v>
                </c:pt>
              </c:numCache>
            </c:numRef>
          </c:val>
          <c:smooth val="0"/>
        </c:ser>
        <c:dLbls>
          <c:showLegendKey val="0"/>
          <c:showVal val="0"/>
          <c:showCatName val="0"/>
          <c:showSerName val="0"/>
          <c:showPercent val="0"/>
          <c:showBubbleSize val="0"/>
        </c:dLbls>
        <c:marker val="1"/>
        <c:smooth val="0"/>
        <c:axId val="171248640"/>
        <c:axId val="171267200"/>
      </c:lineChart>
      <c:dateAx>
        <c:axId val="171248640"/>
        <c:scaling>
          <c:orientation val="minMax"/>
        </c:scaling>
        <c:delete val="1"/>
        <c:axPos val="b"/>
        <c:numFmt formatCode="ge" sourceLinked="1"/>
        <c:majorTickMark val="none"/>
        <c:minorTickMark val="none"/>
        <c:tickLblPos val="none"/>
        <c:crossAx val="171267200"/>
        <c:crosses val="autoZero"/>
        <c:auto val="1"/>
        <c:lblOffset val="100"/>
        <c:baseTimeUnit val="years"/>
      </c:dateAx>
      <c:valAx>
        <c:axId val="17126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7124864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130.08000000000001</c:v>
                </c:pt>
              </c:numCache>
            </c:numRef>
          </c:val>
        </c:ser>
        <c:dLbls>
          <c:showLegendKey val="0"/>
          <c:showVal val="0"/>
          <c:showCatName val="0"/>
          <c:showSerName val="0"/>
          <c:showPercent val="0"/>
          <c:showBubbleSize val="0"/>
        </c:dLbls>
        <c:gapWidth val="150"/>
        <c:axId val="171281024"/>
        <c:axId val="17128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194.31</c:v>
                </c:pt>
              </c:numCache>
            </c:numRef>
          </c:val>
          <c:smooth val="0"/>
        </c:ser>
        <c:dLbls>
          <c:showLegendKey val="0"/>
          <c:showVal val="0"/>
          <c:showCatName val="0"/>
          <c:showSerName val="0"/>
          <c:showPercent val="0"/>
          <c:showBubbleSize val="0"/>
        </c:dLbls>
        <c:marker val="1"/>
        <c:smooth val="0"/>
        <c:axId val="171281024"/>
        <c:axId val="171283200"/>
      </c:lineChart>
      <c:dateAx>
        <c:axId val="171281024"/>
        <c:scaling>
          <c:orientation val="minMax"/>
        </c:scaling>
        <c:delete val="1"/>
        <c:axPos val="b"/>
        <c:numFmt formatCode="ge" sourceLinked="1"/>
        <c:majorTickMark val="none"/>
        <c:minorTickMark val="none"/>
        <c:tickLblPos val="none"/>
        <c:crossAx val="171283200"/>
        <c:crosses val="autoZero"/>
        <c:auto val="1"/>
        <c:lblOffset val="100"/>
        <c:baseTimeUnit val="years"/>
      </c:dateAx>
      <c:valAx>
        <c:axId val="17128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7128102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【108.80】</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【4.27】</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【66.41】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【707.33】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【95.06】</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【60.13】</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【136.39】</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【101.26】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【38.13】</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【5.37】</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workbookViewId="0">
      <selection activeCell="BL66" sqref="BL66:BZ82"/>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4" t="s">
        <v>1</v>
      </c>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row>
    <row r="3" spans="1:78" ht="9.75" customHeight="1" x14ac:dyDescent="0.15">
      <c r="A3" s="2"/>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row>
    <row r="4" spans="1:78" ht="9.75" customHeight="1" x14ac:dyDescent="0.15">
      <c r="A4" s="2"/>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京都府　久御山町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2</v>
      </c>
      <c r="C7" s="43"/>
      <c r="D7" s="43"/>
      <c r="E7" s="43"/>
      <c r="F7" s="43"/>
      <c r="G7" s="43"/>
      <c r="H7" s="43"/>
      <c r="I7" s="43" t="s">
        <v>4</v>
      </c>
      <c r="J7" s="43"/>
      <c r="K7" s="43"/>
      <c r="L7" s="43"/>
      <c r="M7" s="43"/>
      <c r="N7" s="43"/>
      <c r="O7" s="43"/>
      <c r="P7" s="43" t="s">
        <v>3</v>
      </c>
      <c r="Q7" s="43"/>
      <c r="R7" s="43"/>
      <c r="S7" s="43"/>
      <c r="T7" s="43"/>
      <c r="U7" s="43"/>
      <c r="V7" s="43"/>
      <c r="W7" s="43" t="s">
        <v>6</v>
      </c>
      <c r="X7" s="43"/>
      <c r="Y7" s="43"/>
      <c r="Z7" s="43"/>
      <c r="AA7" s="43"/>
      <c r="AB7" s="43"/>
      <c r="AC7" s="43"/>
      <c r="AD7" s="43" t="s">
        <v>11</v>
      </c>
      <c r="AE7" s="43"/>
      <c r="AF7" s="43"/>
      <c r="AG7" s="43"/>
      <c r="AH7" s="43"/>
      <c r="AI7" s="43"/>
      <c r="AJ7" s="43"/>
      <c r="AK7" s="3"/>
      <c r="AL7" s="43" t="s">
        <v>13</v>
      </c>
      <c r="AM7" s="43"/>
      <c r="AN7" s="43"/>
      <c r="AO7" s="43"/>
      <c r="AP7" s="43"/>
      <c r="AQ7" s="43"/>
      <c r="AR7" s="43"/>
      <c r="AS7" s="43"/>
      <c r="AT7" s="43" t="s">
        <v>10</v>
      </c>
      <c r="AU7" s="43"/>
      <c r="AV7" s="43"/>
      <c r="AW7" s="43"/>
      <c r="AX7" s="43"/>
      <c r="AY7" s="43"/>
      <c r="AZ7" s="43"/>
      <c r="BA7" s="43"/>
      <c r="BB7" s="43" t="s">
        <v>9</v>
      </c>
      <c r="BC7" s="43"/>
      <c r="BD7" s="43"/>
      <c r="BE7" s="43"/>
      <c r="BF7" s="43"/>
      <c r="BG7" s="43"/>
      <c r="BH7" s="43"/>
      <c r="BI7" s="43"/>
      <c r="BJ7" s="3"/>
      <c r="BK7" s="3"/>
      <c r="BL7" s="15" t="s">
        <v>14</v>
      </c>
      <c r="BM7" s="16"/>
      <c r="BN7" s="16"/>
      <c r="BO7" s="16"/>
      <c r="BP7" s="16"/>
      <c r="BQ7" s="16"/>
      <c r="BR7" s="16"/>
      <c r="BS7" s="16"/>
      <c r="BT7" s="16"/>
      <c r="BU7" s="16"/>
      <c r="BV7" s="16"/>
      <c r="BW7" s="16"/>
      <c r="BX7" s="16"/>
      <c r="BY7" s="23"/>
    </row>
    <row r="8" spans="1:78" ht="18.75" customHeight="1" x14ac:dyDescent="0.15">
      <c r="A8" s="2"/>
      <c r="B8" s="44" t="str">
        <f>データ!I6</f>
        <v>法適用</v>
      </c>
      <c r="C8" s="44"/>
      <c r="D8" s="44"/>
      <c r="E8" s="44"/>
      <c r="F8" s="44"/>
      <c r="G8" s="44"/>
      <c r="H8" s="44"/>
      <c r="I8" s="44" t="str">
        <f>データ!J6</f>
        <v>下水道事業</v>
      </c>
      <c r="J8" s="44"/>
      <c r="K8" s="44"/>
      <c r="L8" s="44"/>
      <c r="M8" s="44"/>
      <c r="N8" s="44"/>
      <c r="O8" s="44"/>
      <c r="P8" s="44" t="str">
        <f>データ!K6</f>
        <v>公共下水道</v>
      </c>
      <c r="Q8" s="44"/>
      <c r="R8" s="44"/>
      <c r="S8" s="44"/>
      <c r="T8" s="44"/>
      <c r="U8" s="44"/>
      <c r="V8" s="44"/>
      <c r="W8" s="44" t="str">
        <f>データ!L6</f>
        <v>Cc2</v>
      </c>
      <c r="X8" s="44"/>
      <c r="Y8" s="44"/>
      <c r="Z8" s="44"/>
      <c r="AA8" s="44"/>
      <c r="AB8" s="44"/>
      <c r="AC8" s="44"/>
      <c r="AD8" s="45" t="str">
        <f>データ!$M$6</f>
        <v>非設置</v>
      </c>
      <c r="AE8" s="45"/>
      <c r="AF8" s="45"/>
      <c r="AG8" s="45"/>
      <c r="AH8" s="45"/>
      <c r="AI8" s="45"/>
      <c r="AJ8" s="45"/>
      <c r="AK8" s="3"/>
      <c r="AL8" s="46">
        <f>データ!S6</f>
        <v>16175</v>
      </c>
      <c r="AM8" s="46"/>
      <c r="AN8" s="46"/>
      <c r="AO8" s="46"/>
      <c r="AP8" s="46"/>
      <c r="AQ8" s="46"/>
      <c r="AR8" s="46"/>
      <c r="AS8" s="46"/>
      <c r="AT8" s="47">
        <f>データ!T6</f>
        <v>13.86</v>
      </c>
      <c r="AU8" s="47"/>
      <c r="AV8" s="47"/>
      <c r="AW8" s="47"/>
      <c r="AX8" s="47"/>
      <c r="AY8" s="47"/>
      <c r="AZ8" s="47"/>
      <c r="BA8" s="47"/>
      <c r="BB8" s="47">
        <f>データ!U6</f>
        <v>1167.03</v>
      </c>
      <c r="BC8" s="47"/>
      <c r="BD8" s="47"/>
      <c r="BE8" s="47"/>
      <c r="BF8" s="47"/>
      <c r="BG8" s="47"/>
      <c r="BH8" s="47"/>
      <c r="BI8" s="47"/>
      <c r="BJ8" s="3"/>
      <c r="BK8" s="3"/>
      <c r="BL8" s="48" t="s">
        <v>16</v>
      </c>
      <c r="BM8" s="49"/>
      <c r="BN8" s="17" t="s">
        <v>19</v>
      </c>
      <c r="BO8" s="20"/>
      <c r="BP8" s="20"/>
      <c r="BQ8" s="20"/>
      <c r="BR8" s="20"/>
      <c r="BS8" s="20"/>
      <c r="BT8" s="20"/>
      <c r="BU8" s="20"/>
      <c r="BV8" s="20"/>
      <c r="BW8" s="20"/>
      <c r="BX8" s="20"/>
      <c r="BY8" s="24"/>
    </row>
    <row r="9" spans="1:78" ht="18.75" customHeight="1" x14ac:dyDescent="0.15">
      <c r="A9" s="2"/>
      <c r="B9" s="43" t="s">
        <v>21</v>
      </c>
      <c r="C9" s="43"/>
      <c r="D9" s="43"/>
      <c r="E9" s="43"/>
      <c r="F9" s="43"/>
      <c r="G9" s="43"/>
      <c r="H9" s="43"/>
      <c r="I9" s="43" t="s">
        <v>22</v>
      </c>
      <c r="J9" s="43"/>
      <c r="K9" s="43"/>
      <c r="L9" s="43"/>
      <c r="M9" s="43"/>
      <c r="N9" s="43"/>
      <c r="O9" s="43"/>
      <c r="P9" s="43" t="s">
        <v>24</v>
      </c>
      <c r="Q9" s="43"/>
      <c r="R9" s="43"/>
      <c r="S9" s="43"/>
      <c r="T9" s="43"/>
      <c r="U9" s="43"/>
      <c r="V9" s="43"/>
      <c r="W9" s="43" t="s">
        <v>26</v>
      </c>
      <c r="X9" s="43"/>
      <c r="Y9" s="43"/>
      <c r="Z9" s="43"/>
      <c r="AA9" s="43"/>
      <c r="AB9" s="43"/>
      <c r="AC9" s="43"/>
      <c r="AD9" s="43" t="s">
        <v>27</v>
      </c>
      <c r="AE9" s="43"/>
      <c r="AF9" s="43"/>
      <c r="AG9" s="43"/>
      <c r="AH9" s="43"/>
      <c r="AI9" s="43"/>
      <c r="AJ9" s="43"/>
      <c r="AK9" s="3"/>
      <c r="AL9" s="43" t="s">
        <v>32</v>
      </c>
      <c r="AM9" s="43"/>
      <c r="AN9" s="43"/>
      <c r="AO9" s="43"/>
      <c r="AP9" s="43"/>
      <c r="AQ9" s="43"/>
      <c r="AR9" s="43"/>
      <c r="AS9" s="43"/>
      <c r="AT9" s="43" t="s">
        <v>34</v>
      </c>
      <c r="AU9" s="43"/>
      <c r="AV9" s="43"/>
      <c r="AW9" s="43"/>
      <c r="AX9" s="43"/>
      <c r="AY9" s="43"/>
      <c r="AZ9" s="43"/>
      <c r="BA9" s="43"/>
      <c r="BB9" s="43" t="s">
        <v>36</v>
      </c>
      <c r="BC9" s="43"/>
      <c r="BD9" s="43"/>
      <c r="BE9" s="43"/>
      <c r="BF9" s="43"/>
      <c r="BG9" s="43"/>
      <c r="BH9" s="43"/>
      <c r="BI9" s="43"/>
      <c r="BJ9" s="3"/>
      <c r="BK9" s="3"/>
      <c r="BL9" s="50" t="s">
        <v>37</v>
      </c>
      <c r="BM9" s="51"/>
      <c r="BN9" s="18" t="s">
        <v>7</v>
      </c>
      <c r="BO9" s="21"/>
      <c r="BP9" s="21"/>
      <c r="BQ9" s="21"/>
      <c r="BR9" s="21"/>
      <c r="BS9" s="21"/>
      <c r="BT9" s="21"/>
      <c r="BU9" s="21"/>
      <c r="BV9" s="21"/>
      <c r="BW9" s="21"/>
      <c r="BX9" s="21"/>
      <c r="BY9" s="25"/>
    </row>
    <row r="10" spans="1:78" ht="18.75" customHeight="1" x14ac:dyDescent="0.15">
      <c r="A10" s="2"/>
      <c r="B10" s="47" t="str">
        <f>データ!N6</f>
        <v>-</v>
      </c>
      <c r="C10" s="47"/>
      <c r="D10" s="47"/>
      <c r="E10" s="47"/>
      <c r="F10" s="47"/>
      <c r="G10" s="47"/>
      <c r="H10" s="47"/>
      <c r="I10" s="47">
        <f>データ!O6</f>
        <v>72.239999999999995</v>
      </c>
      <c r="J10" s="47"/>
      <c r="K10" s="47"/>
      <c r="L10" s="47"/>
      <c r="M10" s="47"/>
      <c r="N10" s="47"/>
      <c r="O10" s="47"/>
      <c r="P10" s="47">
        <f>データ!P6</f>
        <v>99.67</v>
      </c>
      <c r="Q10" s="47"/>
      <c r="R10" s="47"/>
      <c r="S10" s="47"/>
      <c r="T10" s="47"/>
      <c r="U10" s="47"/>
      <c r="V10" s="47"/>
      <c r="W10" s="47">
        <f>データ!Q6</f>
        <v>92.69</v>
      </c>
      <c r="X10" s="47"/>
      <c r="Y10" s="47"/>
      <c r="Z10" s="47"/>
      <c r="AA10" s="47"/>
      <c r="AB10" s="47"/>
      <c r="AC10" s="47"/>
      <c r="AD10" s="46">
        <f>データ!R6</f>
        <v>1909</v>
      </c>
      <c r="AE10" s="46"/>
      <c r="AF10" s="46"/>
      <c r="AG10" s="46"/>
      <c r="AH10" s="46"/>
      <c r="AI10" s="46"/>
      <c r="AJ10" s="46"/>
      <c r="AK10" s="2"/>
      <c r="AL10" s="46">
        <f>データ!V6</f>
        <v>16061</v>
      </c>
      <c r="AM10" s="46"/>
      <c r="AN10" s="46"/>
      <c r="AO10" s="46"/>
      <c r="AP10" s="46"/>
      <c r="AQ10" s="46"/>
      <c r="AR10" s="46"/>
      <c r="AS10" s="46"/>
      <c r="AT10" s="47">
        <f>データ!W6</f>
        <v>5.07</v>
      </c>
      <c r="AU10" s="47"/>
      <c r="AV10" s="47"/>
      <c r="AW10" s="47"/>
      <c r="AX10" s="47"/>
      <c r="AY10" s="47"/>
      <c r="AZ10" s="47"/>
      <c r="BA10" s="47"/>
      <c r="BB10" s="47">
        <f>データ!X6</f>
        <v>3167.85</v>
      </c>
      <c r="BC10" s="47"/>
      <c r="BD10" s="47"/>
      <c r="BE10" s="47"/>
      <c r="BF10" s="47"/>
      <c r="BG10" s="47"/>
      <c r="BH10" s="47"/>
      <c r="BI10" s="47"/>
      <c r="BJ10" s="2"/>
      <c r="BK10" s="2"/>
      <c r="BL10" s="52" t="s">
        <v>15</v>
      </c>
      <c r="BM10" s="53"/>
      <c r="BN10" s="19" t="s">
        <v>39</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12</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40</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119</v>
      </c>
      <c r="BM16" s="71"/>
      <c r="BN16" s="71"/>
      <c r="BO16" s="71"/>
      <c r="BP16" s="71"/>
      <c r="BQ16" s="71"/>
      <c r="BR16" s="71"/>
      <c r="BS16" s="71"/>
      <c r="BT16" s="71"/>
      <c r="BU16" s="71"/>
      <c r="BV16" s="71"/>
      <c r="BW16" s="71"/>
      <c r="BX16" s="71"/>
      <c r="BY16" s="71"/>
      <c r="BZ16" s="7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15">
      <c r="A34" s="2"/>
      <c r="B34" s="4"/>
      <c r="C34" s="69" t="s">
        <v>29</v>
      </c>
      <c r="D34" s="69"/>
      <c r="E34" s="69"/>
      <c r="F34" s="69"/>
      <c r="G34" s="69"/>
      <c r="H34" s="69"/>
      <c r="I34" s="69"/>
      <c r="J34" s="69"/>
      <c r="K34" s="69"/>
      <c r="L34" s="69"/>
      <c r="M34" s="69"/>
      <c r="N34" s="69"/>
      <c r="O34" s="69"/>
      <c r="P34" s="69"/>
      <c r="Q34" s="12"/>
      <c r="R34" s="69" t="s">
        <v>41</v>
      </c>
      <c r="S34" s="69"/>
      <c r="T34" s="69"/>
      <c r="U34" s="69"/>
      <c r="V34" s="69"/>
      <c r="W34" s="69"/>
      <c r="X34" s="69"/>
      <c r="Y34" s="69"/>
      <c r="Z34" s="69"/>
      <c r="AA34" s="69"/>
      <c r="AB34" s="69"/>
      <c r="AC34" s="69"/>
      <c r="AD34" s="69"/>
      <c r="AE34" s="69"/>
      <c r="AF34" s="12"/>
      <c r="AG34" s="69" t="s">
        <v>0</v>
      </c>
      <c r="AH34" s="69"/>
      <c r="AI34" s="69"/>
      <c r="AJ34" s="69"/>
      <c r="AK34" s="69"/>
      <c r="AL34" s="69"/>
      <c r="AM34" s="69"/>
      <c r="AN34" s="69"/>
      <c r="AO34" s="69"/>
      <c r="AP34" s="69"/>
      <c r="AQ34" s="69"/>
      <c r="AR34" s="69"/>
      <c r="AS34" s="69"/>
      <c r="AT34" s="69"/>
      <c r="AU34" s="12"/>
      <c r="AV34" s="69" t="s">
        <v>44</v>
      </c>
      <c r="AW34" s="69"/>
      <c r="AX34" s="69"/>
      <c r="AY34" s="69"/>
      <c r="AZ34" s="69"/>
      <c r="BA34" s="69"/>
      <c r="BB34" s="69"/>
      <c r="BC34" s="69"/>
      <c r="BD34" s="69"/>
      <c r="BE34" s="69"/>
      <c r="BF34" s="69"/>
      <c r="BG34" s="69"/>
      <c r="BH34" s="69"/>
      <c r="BI34" s="69"/>
      <c r="BJ34" s="13"/>
      <c r="BK34" s="2"/>
      <c r="BL34" s="70"/>
      <c r="BM34" s="71"/>
      <c r="BN34" s="71"/>
      <c r="BO34" s="71"/>
      <c r="BP34" s="71"/>
      <c r="BQ34" s="71"/>
      <c r="BR34" s="71"/>
      <c r="BS34" s="71"/>
      <c r="BT34" s="71"/>
      <c r="BU34" s="71"/>
      <c r="BV34" s="71"/>
      <c r="BW34" s="71"/>
      <c r="BX34" s="71"/>
      <c r="BY34" s="71"/>
      <c r="BZ34" s="72"/>
    </row>
    <row r="35" spans="1:78" ht="13.5" customHeight="1" x14ac:dyDescent="0.15">
      <c r="A35" s="2"/>
      <c r="B35" s="4"/>
      <c r="C35" s="69"/>
      <c r="D35" s="69"/>
      <c r="E35" s="69"/>
      <c r="F35" s="69"/>
      <c r="G35" s="69"/>
      <c r="H35" s="69"/>
      <c r="I35" s="69"/>
      <c r="J35" s="69"/>
      <c r="K35" s="69"/>
      <c r="L35" s="69"/>
      <c r="M35" s="69"/>
      <c r="N35" s="69"/>
      <c r="O35" s="69"/>
      <c r="P35" s="69"/>
      <c r="Q35" s="12"/>
      <c r="R35" s="69"/>
      <c r="S35" s="69"/>
      <c r="T35" s="69"/>
      <c r="U35" s="69"/>
      <c r="V35" s="69"/>
      <c r="W35" s="69"/>
      <c r="X35" s="69"/>
      <c r="Y35" s="69"/>
      <c r="Z35" s="69"/>
      <c r="AA35" s="69"/>
      <c r="AB35" s="69"/>
      <c r="AC35" s="69"/>
      <c r="AD35" s="69"/>
      <c r="AE35" s="69"/>
      <c r="AF35" s="12"/>
      <c r="AG35" s="69"/>
      <c r="AH35" s="69"/>
      <c r="AI35" s="69"/>
      <c r="AJ35" s="69"/>
      <c r="AK35" s="69"/>
      <c r="AL35" s="69"/>
      <c r="AM35" s="69"/>
      <c r="AN35" s="69"/>
      <c r="AO35" s="69"/>
      <c r="AP35" s="69"/>
      <c r="AQ35" s="69"/>
      <c r="AR35" s="69"/>
      <c r="AS35" s="69"/>
      <c r="AT35" s="69"/>
      <c r="AU35" s="12"/>
      <c r="AV35" s="69"/>
      <c r="AW35" s="69"/>
      <c r="AX35" s="69"/>
      <c r="AY35" s="69"/>
      <c r="AZ35" s="69"/>
      <c r="BA35" s="69"/>
      <c r="BB35" s="69"/>
      <c r="BC35" s="69"/>
      <c r="BD35" s="69"/>
      <c r="BE35" s="69"/>
      <c r="BF35" s="69"/>
      <c r="BG35" s="69"/>
      <c r="BH35" s="69"/>
      <c r="BI35" s="69"/>
      <c r="BJ35" s="13"/>
      <c r="BK35" s="2"/>
      <c r="BL35" s="70"/>
      <c r="BM35" s="71"/>
      <c r="BN35" s="71"/>
      <c r="BO35" s="71"/>
      <c r="BP35" s="71"/>
      <c r="BQ35" s="71"/>
      <c r="BR35" s="71"/>
      <c r="BS35" s="71"/>
      <c r="BT35" s="71"/>
      <c r="BU35" s="71"/>
      <c r="BV35" s="71"/>
      <c r="BW35" s="71"/>
      <c r="BX35" s="71"/>
      <c r="BY35" s="71"/>
      <c r="BZ35" s="7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3" t="s">
        <v>30</v>
      </c>
      <c r="BM45" s="64"/>
      <c r="BN45" s="64"/>
      <c r="BO45" s="64"/>
      <c r="BP45" s="64"/>
      <c r="BQ45" s="64"/>
      <c r="BR45" s="64"/>
      <c r="BS45" s="64"/>
      <c r="BT45" s="64"/>
      <c r="BU45" s="64"/>
      <c r="BV45" s="64"/>
      <c r="BW45" s="64"/>
      <c r="BX45" s="64"/>
      <c r="BY45" s="64"/>
      <c r="BZ45" s="65"/>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6"/>
      <c r="BM46" s="67"/>
      <c r="BN46" s="67"/>
      <c r="BO46" s="67"/>
      <c r="BP46" s="67"/>
      <c r="BQ46" s="67"/>
      <c r="BR46" s="67"/>
      <c r="BS46" s="67"/>
      <c r="BT46" s="67"/>
      <c r="BU46" s="67"/>
      <c r="BV46" s="67"/>
      <c r="BW46" s="67"/>
      <c r="BX46" s="67"/>
      <c r="BY46" s="67"/>
      <c r="BZ46" s="68"/>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120</v>
      </c>
      <c r="BM47" s="71"/>
      <c r="BN47" s="71"/>
      <c r="BO47" s="71"/>
      <c r="BP47" s="71"/>
      <c r="BQ47" s="71"/>
      <c r="BR47" s="71"/>
      <c r="BS47" s="71"/>
      <c r="BT47" s="71"/>
      <c r="BU47" s="71"/>
      <c r="BV47" s="71"/>
      <c r="BW47" s="71"/>
      <c r="BX47" s="71"/>
      <c r="BY47" s="71"/>
      <c r="BZ47" s="7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15">
      <c r="A56" s="2"/>
      <c r="B56" s="4"/>
      <c r="C56" s="69" t="s">
        <v>46</v>
      </c>
      <c r="D56" s="69"/>
      <c r="E56" s="69"/>
      <c r="F56" s="69"/>
      <c r="G56" s="69"/>
      <c r="H56" s="69"/>
      <c r="I56" s="69"/>
      <c r="J56" s="69"/>
      <c r="K56" s="69"/>
      <c r="L56" s="69"/>
      <c r="M56" s="69"/>
      <c r="N56" s="69"/>
      <c r="O56" s="69"/>
      <c r="P56" s="69"/>
      <c r="Q56" s="12"/>
      <c r="R56" s="69" t="s">
        <v>17</v>
      </c>
      <c r="S56" s="69"/>
      <c r="T56" s="69"/>
      <c r="U56" s="69"/>
      <c r="V56" s="69"/>
      <c r="W56" s="69"/>
      <c r="X56" s="69"/>
      <c r="Y56" s="69"/>
      <c r="Z56" s="69"/>
      <c r="AA56" s="69"/>
      <c r="AB56" s="69"/>
      <c r="AC56" s="69"/>
      <c r="AD56" s="69"/>
      <c r="AE56" s="69"/>
      <c r="AF56" s="12"/>
      <c r="AG56" s="69" t="s">
        <v>49</v>
      </c>
      <c r="AH56" s="69"/>
      <c r="AI56" s="69"/>
      <c r="AJ56" s="69"/>
      <c r="AK56" s="69"/>
      <c r="AL56" s="69"/>
      <c r="AM56" s="69"/>
      <c r="AN56" s="69"/>
      <c r="AO56" s="69"/>
      <c r="AP56" s="69"/>
      <c r="AQ56" s="69"/>
      <c r="AR56" s="69"/>
      <c r="AS56" s="69"/>
      <c r="AT56" s="69"/>
      <c r="AU56" s="12"/>
      <c r="AV56" s="69" t="s">
        <v>50</v>
      </c>
      <c r="AW56" s="69"/>
      <c r="AX56" s="69"/>
      <c r="AY56" s="69"/>
      <c r="AZ56" s="69"/>
      <c r="BA56" s="69"/>
      <c r="BB56" s="69"/>
      <c r="BC56" s="69"/>
      <c r="BD56" s="69"/>
      <c r="BE56" s="69"/>
      <c r="BF56" s="69"/>
      <c r="BG56" s="69"/>
      <c r="BH56" s="69"/>
      <c r="BI56" s="69"/>
      <c r="BJ56" s="13"/>
      <c r="BK56" s="2"/>
      <c r="BL56" s="70"/>
      <c r="BM56" s="71"/>
      <c r="BN56" s="71"/>
      <c r="BO56" s="71"/>
      <c r="BP56" s="71"/>
      <c r="BQ56" s="71"/>
      <c r="BR56" s="71"/>
      <c r="BS56" s="71"/>
      <c r="BT56" s="71"/>
      <c r="BU56" s="71"/>
      <c r="BV56" s="71"/>
      <c r="BW56" s="71"/>
      <c r="BX56" s="71"/>
      <c r="BY56" s="71"/>
      <c r="BZ56" s="72"/>
    </row>
    <row r="57" spans="1:78" ht="13.5" customHeight="1" x14ac:dyDescent="0.15">
      <c r="A57" s="2"/>
      <c r="B57" s="4"/>
      <c r="C57" s="69"/>
      <c r="D57" s="69"/>
      <c r="E57" s="69"/>
      <c r="F57" s="69"/>
      <c r="G57" s="69"/>
      <c r="H57" s="69"/>
      <c r="I57" s="69"/>
      <c r="J57" s="69"/>
      <c r="K57" s="69"/>
      <c r="L57" s="69"/>
      <c r="M57" s="69"/>
      <c r="N57" s="69"/>
      <c r="O57" s="69"/>
      <c r="P57" s="69"/>
      <c r="Q57" s="12"/>
      <c r="R57" s="69"/>
      <c r="S57" s="69"/>
      <c r="T57" s="69"/>
      <c r="U57" s="69"/>
      <c r="V57" s="69"/>
      <c r="W57" s="69"/>
      <c r="X57" s="69"/>
      <c r="Y57" s="69"/>
      <c r="Z57" s="69"/>
      <c r="AA57" s="69"/>
      <c r="AB57" s="69"/>
      <c r="AC57" s="69"/>
      <c r="AD57" s="69"/>
      <c r="AE57" s="69"/>
      <c r="AF57" s="12"/>
      <c r="AG57" s="69"/>
      <c r="AH57" s="69"/>
      <c r="AI57" s="69"/>
      <c r="AJ57" s="69"/>
      <c r="AK57" s="69"/>
      <c r="AL57" s="69"/>
      <c r="AM57" s="69"/>
      <c r="AN57" s="69"/>
      <c r="AO57" s="69"/>
      <c r="AP57" s="69"/>
      <c r="AQ57" s="69"/>
      <c r="AR57" s="69"/>
      <c r="AS57" s="69"/>
      <c r="AT57" s="69"/>
      <c r="AU57" s="12"/>
      <c r="AV57" s="69"/>
      <c r="AW57" s="69"/>
      <c r="AX57" s="69"/>
      <c r="AY57" s="69"/>
      <c r="AZ57" s="69"/>
      <c r="BA57" s="69"/>
      <c r="BB57" s="69"/>
      <c r="BC57" s="69"/>
      <c r="BD57" s="69"/>
      <c r="BE57" s="69"/>
      <c r="BF57" s="69"/>
      <c r="BG57" s="69"/>
      <c r="BH57" s="69"/>
      <c r="BI57" s="69"/>
      <c r="BJ57" s="13"/>
      <c r="BK57" s="2"/>
      <c r="BL57" s="70"/>
      <c r="BM57" s="71"/>
      <c r="BN57" s="71"/>
      <c r="BO57" s="71"/>
      <c r="BP57" s="71"/>
      <c r="BQ57" s="71"/>
      <c r="BR57" s="71"/>
      <c r="BS57" s="71"/>
      <c r="BT57" s="71"/>
      <c r="BU57" s="71"/>
      <c r="BV57" s="71"/>
      <c r="BW57" s="71"/>
      <c r="BX57" s="71"/>
      <c r="BY57" s="71"/>
      <c r="BZ57" s="72"/>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15">
      <c r="A60" s="2"/>
      <c r="B60" s="60" t="s">
        <v>43</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0"/>
      <c r="BM60" s="71"/>
      <c r="BN60" s="71"/>
      <c r="BO60" s="71"/>
      <c r="BP60" s="71"/>
      <c r="BQ60" s="71"/>
      <c r="BR60" s="71"/>
      <c r="BS60" s="71"/>
      <c r="BT60" s="71"/>
      <c r="BU60" s="71"/>
      <c r="BV60" s="71"/>
      <c r="BW60" s="71"/>
      <c r="BX60" s="71"/>
      <c r="BY60" s="71"/>
      <c r="BZ60" s="72"/>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0"/>
      <c r="BM61" s="71"/>
      <c r="BN61" s="71"/>
      <c r="BO61" s="71"/>
      <c r="BP61" s="71"/>
      <c r="BQ61" s="71"/>
      <c r="BR61" s="71"/>
      <c r="BS61" s="71"/>
      <c r="BT61" s="71"/>
      <c r="BU61" s="71"/>
      <c r="BV61" s="71"/>
      <c r="BW61" s="71"/>
      <c r="BX61" s="71"/>
      <c r="BY61" s="71"/>
      <c r="BZ61" s="7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3" t="s">
        <v>47</v>
      </c>
      <c r="BM64" s="64"/>
      <c r="BN64" s="64"/>
      <c r="BO64" s="64"/>
      <c r="BP64" s="64"/>
      <c r="BQ64" s="64"/>
      <c r="BR64" s="64"/>
      <c r="BS64" s="64"/>
      <c r="BT64" s="64"/>
      <c r="BU64" s="64"/>
      <c r="BV64" s="64"/>
      <c r="BW64" s="64"/>
      <c r="BX64" s="64"/>
      <c r="BY64" s="64"/>
      <c r="BZ64" s="65"/>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6"/>
      <c r="BM65" s="67"/>
      <c r="BN65" s="67"/>
      <c r="BO65" s="67"/>
      <c r="BP65" s="67"/>
      <c r="BQ65" s="67"/>
      <c r="BR65" s="67"/>
      <c r="BS65" s="67"/>
      <c r="BT65" s="67"/>
      <c r="BU65" s="67"/>
      <c r="BV65" s="67"/>
      <c r="BW65" s="67"/>
      <c r="BX65" s="67"/>
      <c r="BY65" s="67"/>
      <c r="BZ65" s="68"/>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121</v>
      </c>
      <c r="BM66" s="71"/>
      <c r="BN66" s="71"/>
      <c r="BO66" s="71"/>
      <c r="BP66" s="71"/>
      <c r="BQ66" s="71"/>
      <c r="BR66" s="71"/>
      <c r="BS66" s="71"/>
      <c r="BT66" s="71"/>
      <c r="BU66" s="71"/>
      <c r="BV66" s="71"/>
      <c r="BW66" s="71"/>
      <c r="BX66" s="71"/>
      <c r="BY66" s="71"/>
      <c r="BZ66" s="7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15">
      <c r="A79" s="2"/>
      <c r="B79" s="4"/>
      <c r="C79" s="69" t="s">
        <v>20</v>
      </c>
      <c r="D79" s="69"/>
      <c r="E79" s="69"/>
      <c r="F79" s="69"/>
      <c r="G79" s="69"/>
      <c r="H79" s="69"/>
      <c r="I79" s="69"/>
      <c r="J79" s="69"/>
      <c r="K79" s="69"/>
      <c r="L79" s="69"/>
      <c r="M79" s="69"/>
      <c r="N79" s="69"/>
      <c r="O79" s="69"/>
      <c r="P79" s="69"/>
      <c r="Q79" s="69"/>
      <c r="R79" s="69"/>
      <c r="S79" s="69"/>
      <c r="T79" s="69"/>
      <c r="U79" s="12"/>
      <c r="V79" s="12"/>
      <c r="W79" s="69" t="s">
        <v>51</v>
      </c>
      <c r="X79" s="69"/>
      <c r="Y79" s="69"/>
      <c r="Z79" s="69"/>
      <c r="AA79" s="69"/>
      <c r="AB79" s="69"/>
      <c r="AC79" s="69"/>
      <c r="AD79" s="69"/>
      <c r="AE79" s="69"/>
      <c r="AF79" s="69"/>
      <c r="AG79" s="69"/>
      <c r="AH79" s="69"/>
      <c r="AI79" s="69"/>
      <c r="AJ79" s="69"/>
      <c r="AK79" s="69"/>
      <c r="AL79" s="69"/>
      <c r="AM79" s="69"/>
      <c r="AN79" s="69"/>
      <c r="AO79" s="12"/>
      <c r="AP79" s="12"/>
      <c r="AQ79" s="69" t="s">
        <v>53</v>
      </c>
      <c r="AR79" s="69"/>
      <c r="AS79" s="69"/>
      <c r="AT79" s="69"/>
      <c r="AU79" s="69"/>
      <c r="AV79" s="69"/>
      <c r="AW79" s="69"/>
      <c r="AX79" s="69"/>
      <c r="AY79" s="69"/>
      <c r="AZ79" s="69"/>
      <c r="BA79" s="69"/>
      <c r="BB79" s="69"/>
      <c r="BC79" s="69"/>
      <c r="BD79" s="69"/>
      <c r="BE79" s="69"/>
      <c r="BF79" s="69"/>
      <c r="BG79" s="69"/>
      <c r="BH79" s="69"/>
      <c r="BI79" s="7"/>
      <c r="BJ79" s="13"/>
      <c r="BK79" s="2"/>
      <c r="BL79" s="70"/>
      <c r="BM79" s="71"/>
      <c r="BN79" s="71"/>
      <c r="BO79" s="71"/>
      <c r="BP79" s="71"/>
      <c r="BQ79" s="71"/>
      <c r="BR79" s="71"/>
      <c r="BS79" s="71"/>
      <c r="BT79" s="71"/>
      <c r="BU79" s="71"/>
      <c r="BV79" s="71"/>
      <c r="BW79" s="71"/>
      <c r="BX79" s="71"/>
      <c r="BY79" s="71"/>
      <c r="BZ79" s="72"/>
    </row>
    <row r="80" spans="1:78" ht="13.5" customHeight="1" x14ac:dyDescent="0.15">
      <c r="A80" s="2"/>
      <c r="B80" s="4"/>
      <c r="C80" s="69"/>
      <c r="D80" s="69"/>
      <c r="E80" s="69"/>
      <c r="F80" s="69"/>
      <c r="G80" s="69"/>
      <c r="H80" s="69"/>
      <c r="I80" s="69"/>
      <c r="J80" s="69"/>
      <c r="K80" s="69"/>
      <c r="L80" s="69"/>
      <c r="M80" s="69"/>
      <c r="N80" s="69"/>
      <c r="O80" s="69"/>
      <c r="P80" s="69"/>
      <c r="Q80" s="69"/>
      <c r="R80" s="69"/>
      <c r="S80" s="69"/>
      <c r="T80" s="69"/>
      <c r="U80" s="12"/>
      <c r="V80" s="12"/>
      <c r="W80" s="69"/>
      <c r="X80" s="69"/>
      <c r="Y80" s="69"/>
      <c r="Z80" s="69"/>
      <c r="AA80" s="69"/>
      <c r="AB80" s="69"/>
      <c r="AC80" s="69"/>
      <c r="AD80" s="69"/>
      <c r="AE80" s="69"/>
      <c r="AF80" s="69"/>
      <c r="AG80" s="69"/>
      <c r="AH80" s="69"/>
      <c r="AI80" s="69"/>
      <c r="AJ80" s="69"/>
      <c r="AK80" s="69"/>
      <c r="AL80" s="69"/>
      <c r="AM80" s="69"/>
      <c r="AN80" s="69"/>
      <c r="AO80" s="12"/>
      <c r="AP80" s="12"/>
      <c r="AQ80" s="69"/>
      <c r="AR80" s="69"/>
      <c r="AS80" s="69"/>
      <c r="AT80" s="69"/>
      <c r="AU80" s="69"/>
      <c r="AV80" s="69"/>
      <c r="AW80" s="69"/>
      <c r="AX80" s="69"/>
      <c r="AY80" s="69"/>
      <c r="AZ80" s="69"/>
      <c r="BA80" s="69"/>
      <c r="BB80" s="69"/>
      <c r="BC80" s="69"/>
      <c r="BD80" s="69"/>
      <c r="BE80" s="69"/>
      <c r="BF80" s="69"/>
      <c r="BG80" s="69"/>
      <c r="BH80" s="69"/>
      <c r="BI80" s="7"/>
      <c r="BJ80" s="13"/>
      <c r="BK80" s="2"/>
      <c r="BL80" s="70"/>
      <c r="BM80" s="71"/>
      <c r="BN80" s="71"/>
      <c r="BO80" s="71"/>
      <c r="BP80" s="71"/>
      <c r="BQ80" s="71"/>
      <c r="BR80" s="71"/>
      <c r="BS80" s="71"/>
      <c r="BT80" s="71"/>
      <c r="BU80" s="71"/>
      <c r="BV80" s="71"/>
      <c r="BW80" s="71"/>
      <c r="BX80" s="71"/>
      <c r="BY80" s="71"/>
      <c r="BZ80" s="72"/>
    </row>
    <row r="81" spans="1:78" ht="13.5" customHeight="1" x14ac:dyDescent="0.15">
      <c r="A81" s="2"/>
      <c r="B81" s="4"/>
      <c r="C81" s="8"/>
      <c r="D81" s="8"/>
      <c r="E81" s="8"/>
      <c r="F81" s="8"/>
      <c r="G81" s="8"/>
      <c r="H81" s="8"/>
      <c r="I81" s="8"/>
      <c r="J81" s="8"/>
      <c r="K81" s="8"/>
      <c r="L81" s="8"/>
      <c r="M81" s="8"/>
      <c r="N81" s="8"/>
      <c r="O81" s="8"/>
      <c r="P81" s="8"/>
      <c r="Q81" s="8"/>
      <c r="R81" s="8"/>
      <c r="S81" s="8"/>
      <c r="T81" s="8"/>
      <c r="U81" s="7"/>
      <c r="V81" s="7"/>
      <c r="W81" s="8"/>
      <c r="X81" s="8"/>
      <c r="Y81" s="8"/>
      <c r="Z81" s="8"/>
      <c r="AA81" s="8"/>
      <c r="AB81" s="8"/>
      <c r="AC81" s="8"/>
      <c r="AD81" s="8"/>
      <c r="AE81" s="8"/>
      <c r="AF81" s="8"/>
      <c r="AG81" s="8"/>
      <c r="AH81" s="8"/>
      <c r="AI81" s="8"/>
      <c r="AJ81" s="8"/>
      <c r="AK81" s="8"/>
      <c r="AL81" s="8"/>
      <c r="AM81" s="8"/>
      <c r="AN81" s="8"/>
      <c r="AO81" s="7"/>
      <c r="AP81" s="7"/>
      <c r="AQ81" s="8"/>
      <c r="AR81" s="8"/>
      <c r="AS81" s="8"/>
      <c r="AT81" s="8"/>
      <c r="AU81" s="8"/>
      <c r="AV81" s="8"/>
      <c r="AW81" s="8"/>
      <c r="AX81" s="8"/>
      <c r="AY81" s="8"/>
      <c r="AZ81" s="8"/>
      <c r="BA81" s="8"/>
      <c r="BB81" s="8"/>
      <c r="BC81" s="8"/>
      <c r="BD81" s="8"/>
      <c r="BE81" s="8"/>
      <c r="BF81" s="8"/>
      <c r="BG81" s="8"/>
      <c r="BH81" s="8"/>
      <c r="BI81" s="7"/>
      <c r="BJ81" s="13"/>
      <c r="BK81" s="2"/>
      <c r="BL81" s="70"/>
      <c r="BM81" s="71"/>
      <c r="BN81" s="71"/>
      <c r="BO81" s="71"/>
      <c r="BP81" s="71"/>
      <c r="BQ81" s="71"/>
      <c r="BR81" s="71"/>
      <c r="BS81" s="71"/>
      <c r="BT81" s="71"/>
      <c r="BU81" s="71"/>
      <c r="BV81" s="71"/>
      <c r="BW81" s="71"/>
      <c r="BX81" s="71"/>
      <c r="BY81" s="71"/>
      <c r="BZ81" s="7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15">
      <c r="C83" s="2" t="s">
        <v>18</v>
      </c>
    </row>
    <row r="84" spans="1:78" x14ac:dyDescent="0.15">
      <c r="C84" s="11" t="s">
        <v>48</v>
      </c>
    </row>
    <row r="85" spans="1:78" hidden="1" x14ac:dyDescent="0.15">
      <c r="B85" s="6" t="s">
        <v>5</v>
      </c>
      <c r="C85" s="6"/>
      <c r="D85" s="6"/>
      <c r="E85" s="6" t="s">
        <v>54</v>
      </c>
      <c r="F85" s="6" t="s">
        <v>31</v>
      </c>
      <c r="G85" s="6" t="s">
        <v>55</v>
      </c>
      <c r="H85" s="6" t="s">
        <v>57</v>
      </c>
      <c r="I85" s="6" t="s">
        <v>58</v>
      </c>
      <c r="J85" s="6" t="s">
        <v>28</v>
      </c>
      <c r="K85" s="6" t="s">
        <v>60</v>
      </c>
      <c r="L85" s="6" t="s">
        <v>52</v>
      </c>
      <c r="M85" s="6" t="s">
        <v>61</v>
      </c>
      <c r="N85" s="6" t="s">
        <v>56</v>
      </c>
      <c r="O85" s="6" t="s">
        <v>33</v>
      </c>
    </row>
    <row r="86" spans="1:78" hidden="1" x14ac:dyDescent="0.15">
      <c r="B86" s="6"/>
      <c r="C86" s="6"/>
      <c r="D86" s="6"/>
      <c r="E86" s="6" t="str">
        <f>データ!AI6</f>
        <v>【108.80】</v>
      </c>
      <c r="F86" s="6" t="str">
        <f>データ!AT6</f>
        <v>【4.27】</v>
      </c>
      <c r="G86" s="6" t="str">
        <f>データ!BE6</f>
        <v>【66.41】</v>
      </c>
      <c r="H86" s="6" t="str">
        <f>データ!BP6</f>
        <v>【707.33】</v>
      </c>
      <c r="I86" s="6" t="str">
        <f>データ!CA6</f>
        <v>【101.26】</v>
      </c>
      <c r="J86" s="6" t="str">
        <f>データ!CL6</f>
        <v>【136.39】</v>
      </c>
      <c r="K86" s="6" t="str">
        <f>データ!CW6</f>
        <v>【60.13】</v>
      </c>
      <c r="L86" s="6" t="str">
        <f>データ!DH6</f>
        <v>【95.06】</v>
      </c>
      <c r="M86" s="6" t="str">
        <f>データ!DS6</f>
        <v>【38.13】</v>
      </c>
      <c r="N86" s="6" t="str">
        <f>データ!ED6</f>
        <v>【5.37】</v>
      </c>
      <c r="O86" s="6" t="str">
        <f>データ!EO6</f>
        <v>【0.23】</v>
      </c>
    </row>
  </sheetData>
  <sheetProtection sheet="1" objects="1" scenarios="1" formatCells="0" formatColumns="0" formatRows="0"/>
  <mergeCells count="57">
    <mergeCell ref="B60:BJ61"/>
    <mergeCell ref="BL64:BZ65"/>
    <mergeCell ref="C79:T80"/>
    <mergeCell ref="W79:AN80"/>
    <mergeCell ref="AQ79:BH80"/>
    <mergeCell ref="BL47:BZ63"/>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R10"/>
  <sheetViews>
    <sheetView showGridLines="0" workbookViewId="0"/>
  </sheetViews>
  <sheetFormatPr defaultRowHeight="13.5" x14ac:dyDescent="0.15"/>
  <cols>
    <col min="2" max="144" width="11.875" customWidth="1"/>
  </cols>
  <sheetData>
    <row r="1" spans="1:148" x14ac:dyDescent="0.15">
      <c r="A1" t="s">
        <v>62</v>
      </c>
      <c r="Y1" s="40">
        <v>1</v>
      </c>
      <c r="Z1" s="40">
        <v>1</v>
      </c>
      <c r="AA1" s="40">
        <v>1</v>
      </c>
      <c r="AB1" s="40">
        <v>1</v>
      </c>
      <c r="AC1" s="40">
        <v>1</v>
      </c>
      <c r="AD1" s="40">
        <v>1</v>
      </c>
      <c r="AE1" s="40">
        <v>1</v>
      </c>
      <c r="AF1" s="40">
        <v>1</v>
      </c>
      <c r="AG1" s="40">
        <v>1</v>
      </c>
      <c r="AH1" s="40">
        <v>1</v>
      </c>
      <c r="AI1" s="40"/>
      <c r="AJ1" s="40">
        <v>1</v>
      </c>
      <c r="AK1" s="40">
        <v>1</v>
      </c>
      <c r="AL1" s="40">
        <v>1</v>
      </c>
      <c r="AM1" s="40">
        <v>1</v>
      </c>
      <c r="AN1" s="40">
        <v>1</v>
      </c>
      <c r="AO1" s="40">
        <v>1</v>
      </c>
      <c r="AP1" s="40">
        <v>1</v>
      </c>
      <c r="AQ1" s="40">
        <v>1</v>
      </c>
      <c r="AR1" s="40">
        <v>1</v>
      </c>
      <c r="AS1" s="40">
        <v>1</v>
      </c>
      <c r="AT1" s="40"/>
      <c r="AU1" s="40">
        <v>1</v>
      </c>
      <c r="AV1" s="40">
        <v>1</v>
      </c>
      <c r="AW1" s="40">
        <v>1</v>
      </c>
      <c r="AX1" s="40">
        <v>1</v>
      </c>
      <c r="AY1" s="40">
        <v>1</v>
      </c>
      <c r="AZ1" s="40">
        <v>1</v>
      </c>
      <c r="BA1" s="40">
        <v>1</v>
      </c>
      <c r="BB1" s="40">
        <v>1</v>
      </c>
      <c r="BC1" s="40">
        <v>1</v>
      </c>
      <c r="BD1" s="40">
        <v>1</v>
      </c>
      <c r="BE1" s="40"/>
      <c r="BF1" s="40">
        <v>1</v>
      </c>
      <c r="BG1" s="40">
        <v>1</v>
      </c>
      <c r="BH1" s="40">
        <v>1</v>
      </c>
      <c r="BI1" s="40">
        <v>1</v>
      </c>
      <c r="BJ1" s="40">
        <v>1</v>
      </c>
      <c r="BK1" s="40">
        <v>1</v>
      </c>
      <c r="BL1" s="40">
        <v>1</v>
      </c>
      <c r="BM1" s="40">
        <v>1</v>
      </c>
      <c r="BN1" s="40">
        <v>1</v>
      </c>
      <c r="BO1" s="40">
        <v>1</v>
      </c>
      <c r="BP1" s="40"/>
      <c r="BQ1" s="40">
        <v>1</v>
      </c>
      <c r="BR1" s="40">
        <v>1</v>
      </c>
      <c r="BS1" s="40">
        <v>1</v>
      </c>
      <c r="BT1" s="40">
        <v>1</v>
      </c>
      <c r="BU1" s="40">
        <v>1</v>
      </c>
      <c r="BV1" s="40">
        <v>1</v>
      </c>
      <c r="BW1" s="40">
        <v>1</v>
      </c>
      <c r="BX1" s="40">
        <v>1</v>
      </c>
      <c r="BY1" s="40">
        <v>1</v>
      </c>
      <c r="BZ1" s="40">
        <v>1</v>
      </c>
      <c r="CA1" s="40"/>
      <c r="CB1" s="40">
        <v>1</v>
      </c>
      <c r="CC1" s="40">
        <v>1</v>
      </c>
      <c r="CD1" s="40">
        <v>1</v>
      </c>
      <c r="CE1" s="40">
        <v>1</v>
      </c>
      <c r="CF1" s="40">
        <v>1</v>
      </c>
      <c r="CG1" s="40">
        <v>1</v>
      </c>
      <c r="CH1" s="40">
        <v>1</v>
      </c>
      <c r="CI1" s="40">
        <v>1</v>
      </c>
      <c r="CJ1" s="40">
        <v>1</v>
      </c>
      <c r="CK1" s="40">
        <v>1</v>
      </c>
      <c r="CL1" s="40"/>
      <c r="CM1" s="40">
        <v>1</v>
      </c>
      <c r="CN1" s="40">
        <v>1</v>
      </c>
      <c r="CO1" s="40">
        <v>1</v>
      </c>
      <c r="CP1" s="40">
        <v>1</v>
      </c>
      <c r="CQ1" s="40">
        <v>1</v>
      </c>
      <c r="CR1" s="40">
        <v>1</v>
      </c>
      <c r="CS1" s="40">
        <v>1</v>
      </c>
      <c r="CT1" s="40">
        <v>1</v>
      </c>
      <c r="CU1" s="40">
        <v>1</v>
      </c>
      <c r="CV1" s="40">
        <v>1</v>
      </c>
      <c r="CW1" s="40"/>
      <c r="CX1" s="40">
        <v>1</v>
      </c>
      <c r="CY1" s="40">
        <v>1</v>
      </c>
      <c r="CZ1" s="40">
        <v>1</v>
      </c>
      <c r="DA1" s="40">
        <v>1</v>
      </c>
      <c r="DB1" s="40">
        <v>1</v>
      </c>
      <c r="DC1" s="40">
        <v>1</v>
      </c>
      <c r="DD1" s="40">
        <v>1</v>
      </c>
      <c r="DE1" s="40">
        <v>1</v>
      </c>
      <c r="DF1" s="40">
        <v>1</v>
      </c>
      <c r="DG1" s="40">
        <v>1</v>
      </c>
      <c r="DH1" s="40"/>
      <c r="DI1" s="40">
        <v>1</v>
      </c>
      <c r="DJ1" s="40">
        <v>1</v>
      </c>
      <c r="DK1" s="40">
        <v>1</v>
      </c>
      <c r="DL1" s="40">
        <v>1</v>
      </c>
      <c r="DM1" s="40">
        <v>1</v>
      </c>
      <c r="DN1" s="40">
        <v>1</v>
      </c>
      <c r="DO1" s="40">
        <v>1</v>
      </c>
      <c r="DP1" s="40">
        <v>1</v>
      </c>
      <c r="DQ1" s="40">
        <v>1</v>
      </c>
      <c r="DR1" s="40">
        <v>1</v>
      </c>
      <c r="DS1" s="40"/>
      <c r="DT1" s="40">
        <v>1</v>
      </c>
      <c r="DU1" s="40">
        <v>1</v>
      </c>
      <c r="DV1" s="40">
        <v>1</v>
      </c>
      <c r="DW1" s="40">
        <v>1</v>
      </c>
      <c r="DX1" s="40">
        <v>1</v>
      </c>
      <c r="DY1" s="40">
        <v>1</v>
      </c>
      <c r="DZ1" s="40">
        <v>1</v>
      </c>
      <c r="EA1" s="40">
        <v>1</v>
      </c>
      <c r="EB1" s="40">
        <v>1</v>
      </c>
      <c r="EC1" s="40">
        <v>1</v>
      </c>
      <c r="ED1" s="40"/>
      <c r="EE1" s="40">
        <v>1</v>
      </c>
      <c r="EF1" s="40">
        <v>1</v>
      </c>
      <c r="EG1" s="40">
        <v>1</v>
      </c>
      <c r="EH1" s="40">
        <v>1</v>
      </c>
      <c r="EI1" s="40">
        <v>1</v>
      </c>
      <c r="EJ1" s="40">
        <v>1</v>
      </c>
      <c r="EK1" s="40">
        <v>1</v>
      </c>
      <c r="EL1" s="40">
        <v>1</v>
      </c>
      <c r="EM1" s="40">
        <v>1</v>
      </c>
      <c r="EN1" s="40">
        <v>1</v>
      </c>
      <c r="EO1" s="40"/>
    </row>
    <row r="2" spans="1:148" x14ac:dyDescent="0.15">
      <c r="A2" s="28" t="s">
        <v>63</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8" x14ac:dyDescent="0.15">
      <c r="A3" s="28" t="s">
        <v>42</v>
      </c>
      <c r="B3" s="30" t="s">
        <v>64</v>
      </c>
      <c r="C3" s="30" t="s">
        <v>45</v>
      </c>
      <c r="D3" s="30" t="s">
        <v>23</v>
      </c>
      <c r="E3" s="30" t="s">
        <v>38</v>
      </c>
      <c r="F3" s="30" t="s">
        <v>59</v>
      </c>
      <c r="G3" s="30" t="s">
        <v>65</v>
      </c>
      <c r="H3" s="78" t="s">
        <v>8</v>
      </c>
      <c r="I3" s="79"/>
      <c r="J3" s="79"/>
      <c r="K3" s="79"/>
      <c r="L3" s="79"/>
      <c r="M3" s="79"/>
      <c r="N3" s="79"/>
      <c r="O3" s="79"/>
      <c r="P3" s="79"/>
      <c r="Q3" s="79"/>
      <c r="R3" s="79"/>
      <c r="S3" s="79"/>
      <c r="T3" s="79"/>
      <c r="U3" s="79"/>
      <c r="V3" s="79"/>
      <c r="W3" s="79"/>
      <c r="X3" s="80"/>
      <c r="Y3" s="76" t="s">
        <v>66</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43</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8"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8" t="s">
        <v>79</v>
      </c>
      <c r="B5" s="32"/>
      <c r="C5" s="32"/>
      <c r="D5" s="32"/>
      <c r="E5" s="32"/>
      <c r="F5" s="32"/>
      <c r="G5" s="32"/>
      <c r="H5" s="36" t="s">
        <v>80</v>
      </c>
      <c r="I5" s="36" t="s">
        <v>81</v>
      </c>
      <c r="J5" s="36" t="s">
        <v>82</v>
      </c>
      <c r="K5" s="36" t="s">
        <v>83</v>
      </c>
      <c r="L5" s="36" t="s">
        <v>84</v>
      </c>
      <c r="M5" s="36" t="s">
        <v>11</v>
      </c>
      <c r="N5" s="36" t="s">
        <v>85</v>
      </c>
      <c r="O5" s="36" t="s">
        <v>86</v>
      </c>
      <c r="P5" s="36" t="s">
        <v>87</v>
      </c>
      <c r="Q5" s="36" t="s">
        <v>88</v>
      </c>
      <c r="R5" s="36" t="s">
        <v>89</v>
      </c>
      <c r="S5" s="36" t="s">
        <v>90</v>
      </c>
      <c r="T5" s="36" t="s">
        <v>91</v>
      </c>
      <c r="U5" s="36" t="s">
        <v>92</v>
      </c>
      <c r="V5" s="36" t="s">
        <v>93</v>
      </c>
      <c r="W5" s="36" t="s">
        <v>94</v>
      </c>
      <c r="X5" s="36" t="s">
        <v>95</v>
      </c>
      <c r="Y5" s="36" t="s">
        <v>35</v>
      </c>
      <c r="Z5" s="36" t="s">
        <v>96</v>
      </c>
      <c r="AA5" s="36" t="s">
        <v>97</v>
      </c>
      <c r="AB5" s="36" t="s">
        <v>98</v>
      </c>
      <c r="AC5" s="36" t="s">
        <v>99</v>
      </c>
      <c r="AD5" s="36" t="s">
        <v>100</v>
      </c>
      <c r="AE5" s="36" t="s">
        <v>101</v>
      </c>
      <c r="AF5" s="36" t="s">
        <v>102</v>
      </c>
      <c r="AG5" s="36" t="s">
        <v>103</v>
      </c>
      <c r="AH5" s="36" t="s">
        <v>104</v>
      </c>
      <c r="AI5" s="36" t="s">
        <v>5</v>
      </c>
      <c r="AJ5" s="36" t="s">
        <v>35</v>
      </c>
      <c r="AK5" s="36" t="s">
        <v>96</v>
      </c>
      <c r="AL5" s="36" t="s">
        <v>97</v>
      </c>
      <c r="AM5" s="36" t="s">
        <v>98</v>
      </c>
      <c r="AN5" s="36" t="s">
        <v>99</v>
      </c>
      <c r="AO5" s="36" t="s">
        <v>100</v>
      </c>
      <c r="AP5" s="36" t="s">
        <v>101</v>
      </c>
      <c r="AQ5" s="36" t="s">
        <v>102</v>
      </c>
      <c r="AR5" s="36" t="s">
        <v>103</v>
      </c>
      <c r="AS5" s="36" t="s">
        <v>104</v>
      </c>
      <c r="AT5" s="36" t="s">
        <v>105</v>
      </c>
      <c r="AU5" s="36" t="s">
        <v>35</v>
      </c>
      <c r="AV5" s="36" t="s">
        <v>96</v>
      </c>
      <c r="AW5" s="36" t="s">
        <v>97</v>
      </c>
      <c r="AX5" s="36" t="s">
        <v>98</v>
      </c>
      <c r="AY5" s="36" t="s">
        <v>99</v>
      </c>
      <c r="AZ5" s="36" t="s">
        <v>100</v>
      </c>
      <c r="BA5" s="36" t="s">
        <v>101</v>
      </c>
      <c r="BB5" s="36" t="s">
        <v>102</v>
      </c>
      <c r="BC5" s="36" t="s">
        <v>103</v>
      </c>
      <c r="BD5" s="36" t="s">
        <v>104</v>
      </c>
      <c r="BE5" s="36" t="s">
        <v>105</v>
      </c>
      <c r="BF5" s="36" t="s">
        <v>35</v>
      </c>
      <c r="BG5" s="36" t="s">
        <v>96</v>
      </c>
      <c r="BH5" s="36" t="s">
        <v>97</v>
      </c>
      <c r="BI5" s="36" t="s">
        <v>98</v>
      </c>
      <c r="BJ5" s="36" t="s">
        <v>99</v>
      </c>
      <c r="BK5" s="36" t="s">
        <v>100</v>
      </c>
      <c r="BL5" s="36" t="s">
        <v>101</v>
      </c>
      <c r="BM5" s="36" t="s">
        <v>102</v>
      </c>
      <c r="BN5" s="36" t="s">
        <v>103</v>
      </c>
      <c r="BO5" s="36" t="s">
        <v>104</v>
      </c>
      <c r="BP5" s="36" t="s">
        <v>105</v>
      </c>
      <c r="BQ5" s="36" t="s">
        <v>35</v>
      </c>
      <c r="BR5" s="36" t="s">
        <v>96</v>
      </c>
      <c r="BS5" s="36" t="s">
        <v>97</v>
      </c>
      <c r="BT5" s="36" t="s">
        <v>98</v>
      </c>
      <c r="BU5" s="36" t="s">
        <v>99</v>
      </c>
      <c r="BV5" s="36" t="s">
        <v>100</v>
      </c>
      <c r="BW5" s="36" t="s">
        <v>101</v>
      </c>
      <c r="BX5" s="36" t="s">
        <v>102</v>
      </c>
      <c r="BY5" s="36" t="s">
        <v>103</v>
      </c>
      <c r="BZ5" s="36" t="s">
        <v>104</v>
      </c>
      <c r="CA5" s="36" t="s">
        <v>105</v>
      </c>
      <c r="CB5" s="36" t="s">
        <v>35</v>
      </c>
      <c r="CC5" s="36" t="s">
        <v>96</v>
      </c>
      <c r="CD5" s="36" t="s">
        <v>97</v>
      </c>
      <c r="CE5" s="36" t="s">
        <v>98</v>
      </c>
      <c r="CF5" s="36" t="s">
        <v>99</v>
      </c>
      <c r="CG5" s="36" t="s">
        <v>100</v>
      </c>
      <c r="CH5" s="36" t="s">
        <v>101</v>
      </c>
      <c r="CI5" s="36" t="s">
        <v>102</v>
      </c>
      <c r="CJ5" s="36" t="s">
        <v>103</v>
      </c>
      <c r="CK5" s="36" t="s">
        <v>104</v>
      </c>
      <c r="CL5" s="36" t="s">
        <v>105</v>
      </c>
      <c r="CM5" s="36" t="s">
        <v>35</v>
      </c>
      <c r="CN5" s="36" t="s">
        <v>96</v>
      </c>
      <c r="CO5" s="36" t="s">
        <v>97</v>
      </c>
      <c r="CP5" s="36" t="s">
        <v>98</v>
      </c>
      <c r="CQ5" s="36" t="s">
        <v>99</v>
      </c>
      <c r="CR5" s="36" t="s">
        <v>100</v>
      </c>
      <c r="CS5" s="36" t="s">
        <v>101</v>
      </c>
      <c r="CT5" s="36" t="s">
        <v>102</v>
      </c>
      <c r="CU5" s="36" t="s">
        <v>103</v>
      </c>
      <c r="CV5" s="36" t="s">
        <v>104</v>
      </c>
      <c r="CW5" s="36" t="s">
        <v>105</v>
      </c>
      <c r="CX5" s="36" t="s">
        <v>35</v>
      </c>
      <c r="CY5" s="36" t="s">
        <v>96</v>
      </c>
      <c r="CZ5" s="36" t="s">
        <v>97</v>
      </c>
      <c r="DA5" s="36" t="s">
        <v>98</v>
      </c>
      <c r="DB5" s="36" t="s">
        <v>99</v>
      </c>
      <c r="DC5" s="36" t="s">
        <v>100</v>
      </c>
      <c r="DD5" s="36" t="s">
        <v>101</v>
      </c>
      <c r="DE5" s="36" t="s">
        <v>102</v>
      </c>
      <c r="DF5" s="36" t="s">
        <v>103</v>
      </c>
      <c r="DG5" s="36" t="s">
        <v>104</v>
      </c>
      <c r="DH5" s="36" t="s">
        <v>105</v>
      </c>
      <c r="DI5" s="36" t="s">
        <v>35</v>
      </c>
      <c r="DJ5" s="36" t="s">
        <v>96</v>
      </c>
      <c r="DK5" s="36" t="s">
        <v>97</v>
      </c>
      <c r="DL5" s="36" t="s">
        <v>98</v>
      </c>
      <c r="DM5" s="36" t="s">
        <v>99</v>
      </c>
      <c r="DN5" s="36" t="s">
        <v>100</v>
      </c>
      <c r="DO5" s="36" t="s">
        <v>101</v>
      </c>
      <c r="DP5" s="36" t="s">
        <v>102</v>
      </c>
      <c r="DQ5" s="36" t="s">
        <v>103</v>
      </c>
      <c r="DR5" s="36" t="s">
        <v>104</v>
      </c>
      <c r="DS5" s="36" t="s">
        <v>105</v>
      </c>
      <c r="DT5" s="36" t="s">
        <v>35</v>
      </c>
      <c r="DU5" s="36" t="s">
        <v>96</v>
      </c>
      <c r="DV5" s="36" t="s">
        <v>97</v>
      </c>
      <c r="DW5" s="36" t="s">
        <v>98</v>
      </c>
      <c r="DX5" s="36" t="s">
        <v>99</v>
      </c>
      <c r="DY5" s="36" t="s">
        <v>100</v>
      </c>
      <c r="DZ5" s="36" t="s">
        <v>101</v>
      </c>
      <c r="EA5" s="36" t="s">
        <v>102</v>
      </c>
      <c r="EB5" s="36" t="s">
        <v>103</v>
      </c>
      <c r="EC5" s="36" t="s">
        <v>104</v>
      </c>
      <c r="ED5" s="36" t="s">
        <v>105</v>
      </c>
      <c r="EE5" s="36" t="s">
        <v>35</v>
      </c>
      <c r="EF5" s="36" t="s">
        <v>96</v>
      </c>
      <c r="EG5" s="36" t="s">
        <v>97</v>
      </c>
      <c r="EH5" s="36" t="s">
        <v>98</v>
      </c>
      <c r="EI5" s="36" t="s">
        <v>99</v>
      </c>
      <c r="EJ5" s="36" t="s">
        <v>100</v>
      </c>
      <c r="EK5" s="36" t="s">
        <v>101</v>
      </c>
      <c r="EL5" s="36" t="s">
        <v>102</v>
      </c>
      <c r="EM5" s="36" t="s">
        <v>103</v>
      </c>
      <c r="EN5" s="36" t="s">
        <v>104</v>
      </c>
      <c r="EO5" s="36" t="s">
        <v>105</v>
      </c>
    </row>
    <row r="6" spans="1:148" s="27" customFormat="1" x14ac:dyDescent="0.15">
      <c r="A6" s="28" t="s">
        <v>106</v>
      </c>
      <c r="B6" s="33">
        <f t="shared" ref="B6:X6" si="1">B7</f>
        <v>2017</v>
      </c>
      <c r="C6" s="33">
        <f t="shared" si="1"/>
        <v>263222</v>
      </c>
      <c r="D6" s="33">
        <f t="shared" si="1"/>
        <v>46</v>
      </c>
      <c r="E6" s="33">
        <f t="shared" si="1"/>
        <v>17</v>
      </c>
      <c r="F6" s="33">
        <f t="shared" si="1"/>
        <v>1</v>
      </c>
      <c r="G6" s="33">
        <f t="shared" si="1"/>
        <v>0</v>
      </c>
      <c r="H6" s="33" t="str">
        <f t="shared" si="1"/>
        <v>京都府　久御山町</v>
      </c>
      <c r="I6" s="33" t="str">
        <f t="shared" si="1"/>
        <v>法適用</v>
      </c>
      <c r="J6" s="33" t="str">
        <f t="shared" si="1"/>
        <v>下水道事業</v>
      </c>
      <c r="K6" s="33" t="str">
        <f t="shared" si="1"/>
        <v>公共下水道</v>
      </c>
      <c r="L6" s="33" t="str">
        <f t="shared" si="1"/>
        <v>Cc2</v>
      </c>
      <c r="M6" s="33" t="str">
        <f t="shared" si="1"/>
        <v>非設置</v>
      </c>
      <c r="N6" s="37" t="str">
        <f t="shared" si="1"/>
        <v>-</v>
      </c>
      <c r="O6" s="37">
        <f t="shared" si="1"/>
        <v>72.239999999999995</v>
      </c>
      <c r="P6" s="37">
        <f t="shared" si="1"/>
        <v>99.67</v>
      </c>
      <c r="Q6" s="37">
        <f t="shared" si="1"/>
        <v>92.69</v>
      </c>
      <c r="R6" s="37">
        <f t="shared" si="1"/>
        <v>1909</v>
      </c>
      <c r="S6" s="37">
        <f t="shared" si="1"/>
        <v>16175</v>
      </c>
      <c r="T6" s="37">
        <f t="shared" si="1"/>
        <v>13.86</v>
      </c>
      <c r="U6" s="37">
        <f t="shared" si="1"/>
        <v>1167.03</v>
      </c>
      <c r="V6" s="37">
        <f t="shared" si="1"/>
        <v>16061</v>
      </c>
      <c r="W6" s="37">
        <f t="shared" si="1"/>
        <v>5.07</v>
      </c>
      <c r="X6" s="37">
        <f t="shared" si="1"/>
        <v>3167.85</v>
      </c>
      <c r="Y6" s="41" t="str">
        <f t="shared" ref="Y6:AH6" si="2">IF(Y7="",NA(),Y7)</f>
        <v>-</v>
      </c>
      <c r="Z6" s="41" t="str">
        <f t="shared" si="2"/>
        <v>-</v>
      </c>
      <c r="AA6" s="41" t="str">
        <f t="shared" si="2"/>
        <v>-</v>
      </c>
      <c r="AB6" s="41" t="str">
        <f t="shared" si="2"/>
        <v>-</v>
      </c>
      <c r="AC6" s="41">
        <f t="shared" si="2"/>
        <v>108.43</v>
      </c>
      <c r="AD6" s="41" t="str">
        <f t="shared" si="2"/>
        <v>-</v>
      </c>
      <c r="AE6" s="41" t="str">
        <f t="shared" si="2"/>
        <v>-</v>
      </c>
      <c r="AF6" s="41" t="str">
        <f t="shared" si="2"/>
        <v>-</v>
      </c>
      <c r="AG6" s="41" t="str">
        <f t="shared" si="2"/>
        <v>-</v>
      </c>
      <c r="AH6" s="41">
        <f t="shared" si="2"/>
        <v>108.11</v>
      </c>
      <c r="AI6" s="37" t="str">
        <f>IF(AI7="","",IF(AI7="-","【-】","【"&amp;SUBSTITUTE(TEXT(AI7,"#,##0.00"),"-","△")&amp;"】"))</f>
        <v>【108.80】</v>
      </c>
      <c r="AJ6" s="41" t="str">
        <f t="shared" ref="AJ6:AS6" si="3">IF(AJ7="",NA(),AJ7)</f>
        <v>-</v>
      </c>
      <c r="AK6" s="41" t="str">
        <f t="shared" si="3"/>
        <v>-</v>
      </c>
      <c r="AL6" s="41" t="str">
        <f t="shared" si="3"/>
        <v>-</v>
      </c>
      <c r="AM6" s="41" t="str">
        <f t="shared" si="3"/>
        <v>-</v>
      </c>
      <c r="AN6" s="37">
        <f t="shared" si="3"/>
        <v>0</v>
      </c>
      <c r="AO6" s="41" t="str">
        <f t="shared" si="3"/>
        <v>-</v>
      </c>
      <c r="AP6" s="41" t="str">
        <f t="shared" si="3"/>
        <v>-</v>
      </c>
      <c r="AQ6" s="41" t="str">
        <f t="shared" si="3"/>
        <v>-</v>
      </c>
      <c r="AR6" s="41" t="str">
        <f t="shared" si="3"/>
        <v>-</v>
      </c>
      <c r="AS6" s="41">
        <f t="shared" si="3"/>
        <v>86.54</v>
      </c>
      <c r="AT6" s="37" t="str">
        <f>IF(AT7="","",IF(AT7="-","【-】","【"&amp;SUBSTITUTE(TEXT(AT7,"#,##0.00"),"-","△")&amp;"】"))</f>
        <v>【4.27】</v>
      </c>
      <c r="AU6" s="41" t="str">
        <f t="shared" ref="AU6:BD6" si="4">IF(AU7="",NA(),AU7)</f>
        <v>-</v>
      </c>
      <c r="AV6" s="41" t="str">
        <f t="shared" si="4"/>
        <v>-</v>
      </c>
      <c r="AW6" s="41" t="str">
        <f t="shared" si="4"/>
        <v>-</v>
      </c>
      <c r="AX6" s="41" t="str">
        <f t="shared" si="4"/>
        <v>-</v>
      </c>
      <c r="AY6" s="41">
        <f t="shared" si="4"/>
        <v>77.19</v>
      </c>
      <c r="AZ6" s="41" t="str">
        <f t="shared" si="4"/>
        <v>-</v>
      </c>
      <c r="BA6" s="41" t="str">
        <f t="shared" si="4"/>
        <v>-</v>
      </c>
      <c r="BB6" s="41" t="str">
        <f t="shared" si="4"/>
        <v>-</v>
      </c>
      <c r="BC6" s="41" t="str">
        <f t="shared" si="4"/>
        <v>-</v>
      </c>
      <c r="BD6" s="41">
        <f t="shared" si="4"/>
        <v>62.25</v>
      </c>
      <c r="BE6" s="37" t="str">
        <f>IF(BE7="","",IF(BE7="-","【-】","【"&amp;SUBSTITUTE(TEXT(BE7,"#,##0.00"),"-","△")&amp;"】"))</f>
        <v>【66.41】</v>
      </c>
      <c r="BF6" s="41" t="str">
        <f t="shared" ref="BF6:BO6" si="5">IF(BF7="",NA(),BF7)</f>
        <v>-</v>
      </c>
      <c r="BG6" s="41" t="str">
        <f t="shared" si="5"/>
        <v>-</v>
      </c>
      <c r="BH6" s="41" t="str">
        <f t="shared" si="5"/>
        <v>-</v>
      </c>
      <c r="BI6" s="41" t="str">
        <f t="shared" si="5"/>
        <v>-</v>
      </c>
      <c r="BJ6" s="41">
        <f t="shared" si="5"/>
        <v>545.45000000000005</v>
      </c>
      <c r="BK6" s="41" t="str">
        <f t="shared" si="5"/>
        <v>-</v>
      </c>
      <c r="BL6" s="41" t="str">
        <f t="shared" si="5"/>
        <v>-</v>
      </c>
      <c r="BM6" s="41" t="str">
        <f t="shared" si="5"/>
        <v>-</v>
      </c>
      <c r="BN6" s="41" t="str">
        <f t="shared" si="5"/>
        <v>-</v>
      </c>
      <c r="BO6" s="41">
        <f t="shared" si="5"/>
        <v>966.33</v>
      </c>
      <c r="BP6" s="37" t="str">
        <f>IF(BP7="","",IF(BP7="-","【-】","【"&amp;SUBSTITUTE(TEXT(BP7,"#,##0.00"),"-","△")&amp;"】"))</f>
        <v>【707.33】</v>
      </c>
      <c r="BQ6" s="41" t="str">
        <f t="shared" ref="BQ6:BZ6" si="6">IF(BQ7="",NA(),BQ7)</f>
        <v>-</v>
      </c>
      <c r="BR6" s="41" t="str">
        <f t="shared" si="6"/>
        <v>-</v>
      </c>
      <c r="BS6" s="41" t="str">
        <f t="shared" si="6"/>
        <v>-</v>
      </c>
      <c r="BT6" s="41" t="str">
        <f t="shared" si="6"/>
        <v>-</v>
      </c>
      <c r="BU6" s="41">
        <f t="shared" si="6"/>
        <v>96.25</v>
      </c>
      <c r="BV6" s="41" t="str">
        <f t="shared" si="6"/>
        <v>-</v>
      </c>
      <c r="BW6" s="41" t="str">
        <f t="shared" si="6"/>
        <v>-</v>
      </c>
      <c r="BX6" s="41" t="str">
        <f t="shared" si="6"/>
        <v>-</v>
      </c>
      <c r="BY6" s="41" t="str">
        <f t="shared" si="6"/>
        <v>-</v>
      </c>
      <c r="BZ6" s="41">
        <f t="shared" si="6"/>
        <v>81.739999999999995</v>
      </c>
      <c r="CA6" s="37" t="str">
        <f>IF(CA7="","",IF(CA7="-","【-】","【"&amp;SUBSTITUTE(TEXT(CA7,"#,##0.00"),"-","△")&amp;"】"))</f>
        <v>【101.26】</v>
      </c>
      <c r="CB6" s="41" t="str">
        <f t="shared" ref="CB6:CK6" si="7">IF(CB7="",NA(),CB7)</f>
        <v>-</v>
      </c>
      <c r="CC6" s="41" t="str">
        <f t="shared" si="7"/>
        <v>-</v>
      </c>
      <c r="CD6" s="41" t="str">
        <f t="shared" si="7"/>
        <v>-</v>
      </c>
      <c r="CE6" s="41" t="str">
        <f t="shared" si="7"/>
        <v>-</v>
      </c>
      <c r="CF6" s="41">
        <f t="shared" si="7"/>
        <v>130.08000000000001</v>
      </c>
      <c r="CG6" s="41" t="str">
        <f t="shared" si="7"/>
        <v>-</v>
      </c>
      <c r="CH6" s="41" t="str">
        <f t="shared" si="7"/>
        <v>-</v>
      </c>
      <c r="CI6" s="41" t="str">
        <f t="shared" si="7"/>
        <v>-</v>
      </c>
      <c r="CJ6" s="41" t="str">
        <f t="shared" si="7"/>
        <v>-</v>
      </c>
      <c r="CK6" s="41">
        <f t="shared" si="7"/>
        <v>194.31</v>
      </c>
      <c r="CL6" s="37" t="str">
        <f>IF(CL7="","",IF(CL7="-","【-】","【"&amp;SUBSTITUTE(TEXT(CL7,"#,##0.00"),"-","△")&amp;"】"))</f>
        <v>【136.39】</v>
      </c>
      <c r="CM6" s="41" t="str">
        <f t="shared" ref="CM6:CV6" si="8">IF(CM7="",NA(),CM7)</f>
        <v>-</v>
      </c>
      <c r="CN6" s="41" t="str">
        <f t="shared" si="8"/>
        <v>-</v>
      </c>
      <c r="CO6" s="41" t="str">
        <f t="shared" si="8"/>
        <v>-</v>
      </c>
      <c r="CP6" s="41" t="str">
        <f t="shared" si="8"/>
        <v>-</v>
      </c>
      <c r="CQ6" s="41" t="str">
        <f t="shared" si="8"/>
        <v>-</v>
      </c>
      <c r="CR6" s="41" t="str">
        <f t="shared" si="8"/>
        <v>-</v>
      </c>
      <c r="CS6" s="41" t="str">
        <f t="shared" si="8"/>
        <v>-</v>
      </c>
      <c r="CT6" s="41" t="str">
        <f t="shared" si="8"/>
        <v>-</v>
      </c>
      <c r="CU6" s="41" t="str">
        <f t="shared" si="8"/>
        <v>-</v>
      </c>
      <c r="CV6" s="41">
        <f t="shared" si="8"/>
        <v>53.5</v>
      </c>
      <c r="CW6" s="37" t="str">
        <f>IF(CW7="","",IF(CW7="-","【-】","【"&amp;SUBSTITUTE(TEXT(CW7,"#,##0.00"),"-","△")&amp;"】"))</f>
        <v>【60.13】</v>
      </c>
      <c r="CX6" s="41" t="str">
        <f t="shared" ref="CX6:DG6" si="9">IF(CX7="",NA(),CX7)</f>
        <v>-</v>
      </c>
      <c r="CY6" s="41" t="str">
        <f t="shared" si="9"/>
        <v>-</v>
      </c>
      <c r="CZ6" s="41" t="str">
        <f t="shared" si="9"/>
        <v>-</v>
      </c>
      <c r="DA6" s="41" t="str">
        <f t="shared" si="9"/>
        <v>-</v>
      </c>
      <c r="DB6" s="41">
        <f t="shared" si="9"/>
        <v>97.74</v>
      </c>
      <c r="DC6" s="41" t="str">
        <f t="shared" si="9"/>
        <v>-</v>
      </c>
      <c r="DD6" s="41" t="str">
        <f t="shared" si="9"/>
        <v>-</v>
      </c>
      <c r="DE6" s="41" t="str">
        <f t="shared" si="9"/>
        <v>-</v>
      </c>
      <c r="DF6" s="41" t="str">
        <f t="shared" si="9"/>
        <v>-</v>
      </c>
      <c r="DG6" s="41">
        <f t="shared" si="9"/>
        <v>83.51</v>
      </c>
      <c r="DH6" s="37" t="str">
        <f>IF(DH7="","",IF(DH7="-","【-】","【"&amp;SUBSTITUTE(TEXT(DH7,"#,##0.00"),"-","△")&amp;"】"))</f>
        <v>【95.06】</v>
      </c>
      <c r="DI6" s="41" t="str">
        <f t="shared" ref="DI6:DR6" si="10">IF(DI7="",NA(),DI7)</f>
        <v>-</v>
      </c>
      <c r="DJ6" s="41" t="str">
        <f t="shared" si="10"/>
        <v>-</v>
      </c>
      <c r="DK6" s="41" t="str">
        <f t="shared" si="10"/>
        <v>-</v>
      </c>
      <c r="DL6" s="41" t="str">
        <f t="shared" si="10"/>
        <v>-</v>
      </c>
      <c r="DM6" s="41">
        <f t="shared" si="10"/>
        <v>3.08</v>
      </c>
      <c r="DN6" s="41" t="str">
        <f t="shared" si="10"/>
        <v>-</v>
      </c>
      <c r="DO6" s="41" t="str">
        <f t="shared" si="10"/>
        <v>-</v>
      </c>
      <c r="DP6" s="41" t="str">
        <f t="shared" si="10"/>
        <v>-</v>
      </c>
      <c r="DQ6" s="41" t="str">
        <f t="shared" si="10"/>
        <v>-</v>
      </c>
      <c r="DR6" s="41">
        <f t="shared" si="10"/>
        <v>21.16</v>
      </c>
      <c r="DS6" s="37" t="str">
        <f>IF(DS7="","",IF(DS7="-","【-】","【"&amp;SUBSTITUTE(TEXT(DS7,"#,##0.00"),"-","△")&amp;"】"))</f>
        <v>【38.13】</v>
      </c>
      <c r="DT6" s="41" t="str">
        <f t="shared" ref="DT6:EC6" si="11">IF(DT7="",NA(),DT7)</f>
        <v>-</v>
      </c>
      <c r="DU6" s="41" t="str">
        <f t="shared" si="11"/>
        <v>-</v>
      </c>
      <c r="DV6" s="41" t="str">
        <f t="shared" si="11"/>
        <v>-</v>
      </c>
      <c r="DW6" s="41" t="str">
        <f t="shared" si="11"/>
        <v>-</v>
      </c>
      <c r="DX6" s="37">
        <f t="shared" si="11"/>
        <v>0</v>
      </c>
      <c r="DY6" s="41" t="str">
        <f t="shared" si="11"/>
        <v>-</v>
      </c>
      <c r="DZ6" s="41" t="str">
        <f t="shared" si="11"/>
        <v>-</v>
      </c>
      <c r="EA6" s="41" t="str">
        <f t="shared" si="11"/>
        <v>-</v>
      </c>
      <c r="EB6" s="41" t="str">
        <f t="shared" si="11"/>
        <v>-</v>
      </c>
      <c r="EC6" s="37">
        <f t="shared" si="11"/>
        <v>0</v>
      </c>
      <c r="ED6" s="37" t="str">
        <f>IF(ED7="","",IF(ED7="-","【-】","【"&amp;SUBSTITUTE(TEXT(ED7,"#,##0.00"),"-","△")&amp;"】"))</f>
        <v>【5.37】</v>
      </c>
      <c r="EE6" s="41" t="str">
        <f t="shared" ref="EE6:EN6" si="12">IF(EE7="",NA(),EE7)</f>
        <v>-</v>
      </c>
      <c r="EF6" s="41" t="str">
        <f t="shared" si="12"/>
        <v>-</v>
      </c>
      <c r="EG6" s="41" t="str">
        <f t="shared" si="12"/>
        <v>-</v>
      </c>
      <c r="EH6" s="41" t="str">
        <f t="shared" si="12"/>
        <v>-</v>
      </c>
      <c r="EI6" s="37">
        <f t="shared" si="12"/>
        <v>0</v>
      </c>
      <c r="EJ6" s="41" t="str">
        <f t="shared" si="12"/>
        <v>-</v>
      </c>
      <c r="EK6" s="41" t="str">
        <f t="shared" si="12"/>
        <v>-</v>
      </c>
      <c r="EL6" s="41" t="str">
        <f t="shared" si="12"/>
        <v>-</v>
      </c>
      <c r="EM6" s="41" t="str">
        <f t="shared" si="12"/>
        <v>-</v>
      </c>
      <c r="EN6" s="41">
        <f t="shared" si="12"/>
        <v>0.16</v>
      </c>
      <c r="EO6" s="37" t="str">
        <f>IF(EO7="","",IF(EO7="-","【-】","【"&amp;SUBSTITUTE(TEXT(EO7,"#,##0.00"),"-","△")&amp;"】"))</f>
        <v>【0.23】</v>
      </c>
    </row>
    <row r="7" spans="1:148" s="27" customFormat="1" x14ac:dyDescent="0.15">
      <c r="A7" s="28"/>
      <c r="B7" s="34">
        <v>2017</v>
      </c>
      <c r="C7" s="34">
        <v>263222</v>
      </c>
      <c r="D7" s="34">
        <v>46</v>
      </c>
      <c r="E7" s="34">
        <v>17</v>
      </c>
      <c r="F7" s="34">
        <v>1</v>
      </c>
      <c r="G7" s="34">
        <v>0</v>
      </c>
      <c r="H7" s="34" t="s">
        <v>107</v>
      </c>
      <c r="I7" s="34" t="s">
        <v>108</v>
      </c>
      <c r="J7" s="34" t="s">
        <v>109</v>
      </c>
      <c r="K7" s="34" t="s">
        <v>110</v>
      </c>
      <c r="L7" s="34" t="s">
        <v>111</v>
      </c>
      <c r="M7" s="34" t="s">
        <v>112</v>
      </c>
      <c r="N7" s="38" t="s">
        <v>113</v>
      </c>
      <c r="O7" s="38">
        <v>72.239999999999995</v>
      </c>
      <c r="P7" s="38">
        <v>99.67</v>
      </c>
      <c r="Q7" s="38">
        <v>92.69</v>
      </c>
      <c r="R7" s="38">
        <v>1909</v>
      </c>
      <c r="S7" s="38">
        <v>16175</v>
      </c>
      <c r="T7" s="38">
        <v>13.86</v>
      </c>
      <c r="U7" s="38">
        <v>1167.03</v>
      </c>
      <c r="V7" s="38">
        <v>16061</v>
      </c>
      <c r="W7" s="38">
        <v>5.07</v>
      </c>
      <c r="X7" s="38">
        <v>3167.85</v>
      </c>
      <c r="Y7" s="38" t="s">
        <v>113</v>
      </c>
      <c r="Z7" s="38" t="s">
        <v>113</v>
      </c>
      <c r="AA7" s="38" t="s">
        <v>113</v>
      </c>
      <c r="AB7" s="38" t="s">
        <v>113</v>
      </c>
      <c r="AC7" s="38">
        <v>108.43</v>
      </c>
      <c r="AD7" s="38" t="s">
        <v>113</v>
      </c>
      <c r="AE7" s="38" t="s">
        <v>113</v>
      </c>
      <c r="AF7" s="38" t="s">
        <v>113</v>
      </c>
      <c r="AG7" s="38" t="s">
        <v>113</v>
      </c>
      <c r="AH7" s="38">
        <v>108.11</v>
      </c>
      <c r="AI7" s="38">
        <v>108.8</v>
      </c>
      <c r="AJ7" s="38" t="s">
        <v>113</v>
      </c>
      <c r="AK7" s="38" t="s">
        <v>113</v>
      </c>
      <c r="AL7" s="38" t="s">
        <v>113</v>
      </c>
      <c r="AM7" s="38" t="s">
        <v>113</v>
      </c>
      <c r="AN7" s="38">
        <v>0</v>
      </c>
      <c r="AO7" s="38" t="s">
        <v>113</v>
      </c>
      <c r="AP7" s="38" t="s">
        <v>113</v>
      </c>
      <c r="AQ7" s="38" t="s">
        <v>113</v>
      </c>
      <c r="AR7" s="38" t="s">
        <v>113</v>
      </c>
      <c r="AS7" s="38">
        <v>86.54</v>
      </c>
      <c r="AT7" s="38">
        <v>4.2699999999999996</v>
      </c>
      <c r="AU7" s="38" t="s">
        <v>113</v>
      </c>
      <c r="AV7" s="38" t="s">
        <v>113</v>
      </c>
      <c r="AW7" s="38" t="s">
        <v>113</v>
      </c>
      <c r="AX7" s="38" t="s">
        <v>113</v>
      </c>
      <c r="AY7" s="38">
        <v>77.19</v>
      </c>
      <c r="AZ7" s="38" t="s">
        <v>113</v>
      </c>
      <c r="BA7" s="38" t="s">
        <v>113</v>
      </c>
      <c r="BB7" s="38" t="s">
        <v>113</v>
      </c>
      <c r="BC7" s="38" t="s">
        <v>113</v>
      </c>
      <c r="BD7" s="38">
        <v>62.25</v>
      </c>
      <c r="BE7" s="38">
        <v>66.41</v>
      </c>
      <c r="BF7" s="38" t="s">
        <v>113</v>
      </c>
      <c r="BG7" s="38" t="s">
        <v>113</v>
      </c>
      <c r="BH7" s="38" t="s">
        <v>113</v>
      </c>
      <c r="BI7" s="38" t="s">
        <v>113</v>
      </c>
      <c r="BJ7" s="38">
        <v>545.45000000000005</v>
      </c>
      <c r="BK7" s="38" t="s">
        <v>113</v>
      </c>
      <c r="BL7" s="38" t="s">
        <v>113</v>
      </c>
      <c r="BM7" s="38" t="s">
        <v>113</v>
      </c>
      <c r="BN7" s="38" t="s">
        <v>113</v>
      </c>
      <c r="BO7" s="38">
        <v>966.33</v>
      </c>
      <c r="BP7" s="38">
        <v>707.33</v>
      </c>
      <c r="BQ7" s="38" t="s">
        <v>113</v>
      </c>
      <c r="BR7" s="38" t="s">
        <v>113</v>
      </c>
      <c r="BS7" s="38" t="s">
        <v>113</v>
      </c>
      <c r="BT7" s="38" t="s">
        <v>113</v>
      </c>
      <c r="BU7" s="38">
        <v>96.25</v>
      </c>
      <c r="BV7" s="38" t="s">
        <v>113</v>
      </c>
      <c r="BW7" s="38" t="s">
        <v>113</v>
      </c>
      <c r="BX7" s="38" t="s">
        <v>113</v>
      </c>
      <c r="BY7" s="38" t="s">
        <v>113</v>
      </c>
      <c r="BZ7" s="38">
        <v>81.739999999999995</v>
      </c>
      <c r="CA7" s="38">
        <v>101.26</v>
      </c>
      <c r="CB7" s="38" t="s">
        <v>113</v>
      </c>
      <c r="CC7" s="38" t="s">
        <v>113</v>
      </c>
      <c r="CD7" s="38" t="s">
        <v>113</v>
      </c>
      <c r="CE7" s="38" t="s">
        <v>113</v>
      </c>
      <c r="CF7" s="38">
        <v>130.08000000000001</v>
      </c>
      <c r="CG7" s="38" t="s">
        <v>113</v>
      </c>
      <c r="CH7" s="38" t="s">
        <v>113</v>
      </c>
      <c r="CI7" s="38" t="s">
        <v>113</v>
      </c>
      <c r="CJ7" s="38" t="s">
        <v>113</v>
      </c>
      <c r="CK7" s="38">
        <v>194.31</v>
      </c>
      <c r="CL7" s="38">
        <v>136.38999999999999</v>
      </c>
      <c r="CM7" s="38" t="s">
        <v>113</v>
      </c>
      <c r="CN7" s="38" t="s">
        <v>113</v>
      </c>
      <c r="CO7" s="38" t="s">
        <v>113</v>
      </c>
      <c r="CP7" s="38" t="s">
        <v>113</v>
      </c>
      <c r="CQ7" s="38" t="s">
        <v>113</v>
      </c>
      <c r="CR7" s="38" t="s">
        <v>113</v>
      </c>
      <c r="CS7" s="38" t="s">
        <v>113</v>
      </c>
      <c r="CT7" s="38" t="s">
        <v>113</v>
      </c>
      <c r="CU7" s="38" t="s">
        <v>113</v>
      </c>
      <c r="CV7" s="38">
        <v>53.5</v>
      </c>
      <c r="CW7" s="38">
        <v>60.13</v>
      </c>
      <c r="CX7" s="38" t="s">
        <v>113</v>
      </c>
      <c r="CY7" s="38" t="s">
        <v>113</v>
      </c>
      <c r="CZ7" s="38" t="s">
        <v>113</v>
      </c>
      <c r="DA7" s="38" t="s">
        <v>113</v>
      </c>
      <c r="DB7" s="38">
        <v>97.74</v>
      </c>
      <c r="DC7" s="38" t="s">
        <v>113</v>
      </c>
      <c r="DD7" s="38" t="s">
        <v>113</v>
      </c>
      <c r="DE7" s="38" t="s">
        <v>113</v>
      </c>
      <c r="DF7" s="38" t="s">
        <v>113</v>
      </c>
      <c r="DG7" s="38">
        <v>83.51</v>
      </c>
      <c r="DH7" s="38">
        <v>95.06</v>
      </c>
      <c r="DI7" s="38" t="s">
        <v>113</v>
      </c>
      <c r="DJ7" s="38" t="s">
        <v>113</v>
      </c>
      <c r="DK7" s="38" t="s">
        <v>113</v>
      </c>
      <c r="DL7" s="38" t="s">
        <v>113</v>
      </c>
      <c r="DM7" s="38">
        <v>3.08</v>
      </c>
      <c r="DN7" s="38" t="s">
        <v>113</v>
      </c>
      <c r="DO7" s="38" t="s">
        <v>113</v>
      </c>
      <c r="DP7" s="38" t="s">
        <v>113</v>
      </c>
      <c r="DQ7" s="38" t="s">
        <v>113</v>
      </c>
      <c r="DR7" s="38">
        <v>21.16</v>
      </c>
      <c r="DS7" s="38">
        <v>38.130000000000003</v>
      </c>
      <c r="DT7" s="38" t="s">
        <v>113</v>
      </c>
      <c r="DU7" s="38" t="s">
        <v>113</v>
      </c>
      <c r="DV7" s="38" t="s">
        <v>113</v>
      </c>
      <c r="DW7" s="38" t="s">
        <v>113</v>
      </c>
      <c r="DX7" s="38">
        <v>0</v>
      </c>
      <c r="DY7" s="38" t="s">
        <v>113</v>
      </c>
      <c r="DZ7" s="38" t="s">
        <v>113</v>
      </c>
      <c r="EA7" s="38" t="s">
        <v>113</v>
      </c>
      <c r="EB7" s="38" t="s">
        <v>113</v>
      </c>
      <c r="EC7" s="38">
        <v>0</v>
      </c>
      <c r="ED7" s="38">
        <v>5.37</v>
      </c>
      <c r="EE7" s="38" t="s">
        <v>113</v>
      </c>
      <c r="EF7" s="38" t="s">
        <v>113</v>
      </c>
      <c r="EG7" s="38" t="s">
        <v>113</v>
      </c>
      <c r="EH7" s="38" t="s">
        <v>113</v>
      </c>
      <c r="EI7" s="38">
        <v>0</v>
      </c>
      <c r="EJ7" s="38" t="s">
        <v>113</v>
      </c>
      <c r="EK7" s="38" t="s">
        <v>113</v>
      </c>
      <c r="EL7" s="38" t="s">
        <v>113</v>
      </c>
      <c r="EM7" s="38" t="s">
        <v>113</v>
      </c>
      <c r="EN7" s="38">
        <v>0.16</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29"/>
      <c r="B9" s="29" t="s">
        <v>114</v>
      </c>
      <c r="C9" s="29" t="s">
        <v>115</v>
      </c>
      <c r="D9" s="29" t="s">
        <v>116</v>
      </c>
      <c r="E9" s="29" t="s">
        <v>117</v>
      </c>
      <c r="F9" s="29"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29" t="s">
        <v>64</v>
      </c>
      <c r="B10" s="35">
        <f>DATEVALUE($B$6-4&amp;"年1月1日")</f>
        <v>41275</v>
      </c>
      <c r="C10" s="35">
        <f>DATEVALUE($B$6-3&amp;"年1月1日")</f>
        <v>41640</v>
      </c>
      <c r="D10" s="35">
        <f>DATEVALUE($B$6-2&amp;"年1月1日")</f>
        <v>42005</v>
      </c>
      <c r="E10" s="35">
        <f>DATEVALUE($B$6-1&amp;"年1月1日")</f>
        <v>42370</v>
      </c>
      <c r="F10" s="35">
        <f>DATEVALUE($B$6&amp;"年1月1日")</f>
        <v>42736</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将大</dc:creator>
  <cp:lastModifiedBy>＊</cp:lastModifiedBy>
  <dcterms:created xsi:type="dcterms:W3CDTF">2019-01-30T02:05:45Z</dcterms:created>
  <dcterms:modified xsi:type="dcterms:W3CDTF">2019-02-06T05:48:09Z</dcterms:modified>
</cp:coreProperties>
</file>