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aI/1Upz1/tH1IQga3hvn3jcwP1e1Z8zRPwPnSLBKWLOybKEIEfoLXZhw/2NETKkorhXiyuqgnoDzPulzBu7dA==" workbookSaltValue="oEuQ8jJXOKBVk2AZ4U4OJQ==" workbookSpinCount="100000" lockStructure="1"/>
  <bookViews>
    <workbookView xWindow="0" yWindow="45" windowWidth="15360" windowHeight="759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L8" i="4"/>
  <c r="AD8" i="4"/>
  <c r="P8" i="4"/>
  <c r="I8" i="4"/>
  <c r="B8" i="4"/>
  <c r="C10" i="5" l="1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<sst xmlns="http://schemas.openxmlformats.org/spreadsheetml/2006/main" count="245" uniqueCount="126">
  <si>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</si>
  <si>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</si>
  <si>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</si>
  <si>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</si>
  <si>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</si>
  <si>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</si>
  <si>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</si>
  <si>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</si>
  <si>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</si>
  <si>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</si>
  <si>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</si>
  <si>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</si>
  <si>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</si>
  <si>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</si>
  <si>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</si>
  <si>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</si>
  <si>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</si>
  <si>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</si>
  <si>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</si>
  <si>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</si>
  <si>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</si>
  <si>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</si>
  <si>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</si>
  <si>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</si>
  <si>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</si>
  <si>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</si>
  <si>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</si>
  <si>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</si>
  <si>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</si>
  <si>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</si>
  <si>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</si>
  <si>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</si>
  <si>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</si>
  <si>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</si>
  <si>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</si>
  <si>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</si>
  <si>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</si>
  <si>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</si>
  <si>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</si>
  <si>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</si>
  <si>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</si>
  <si>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</si>
  <si>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</si>
  <si>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</si>
  <si>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</si>
  <si>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</si>
  <si>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</si>
  <si>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</si>
  <si>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</si>
  <si>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</si>
  <si>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</si>
  <si>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</si>
  <si>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</si>
  <si>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</si>
  <si>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</si>
  <si>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</si>
  <si>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</si>
  <si>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</si>
  <si>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</si>
  <si>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</si>
  <si>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</si>
  <si>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</si>
  <si>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</si>
  <si>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</si>
  <si>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</si>
  <si>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</si>
  <si>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</si>
  <si>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</si>
  <si>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</si>
  <si>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</si>
  <si>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</si>
  <si>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</si>
  <si>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</si>
  <si>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</si>
  <si>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</si>
  <si>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</si>
  <si>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</si>
  <si>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</si>
  <si>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</si>
  <si>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</si>
  <si>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</si>
  <si>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</si>
  <si>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</si>
  <si>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</si>
  <si>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</si>
  <si>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</si>
  <si>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</si>
  <si>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</si>
  <si>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</si>
  <si>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</si>
  <si>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</si>
  <si>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</si>
  <si>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</si>
  <si>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</si>
  <si>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</si>
  <si>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</si>
  <si>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</si>
  <si>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</si>
  <si>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</si>
  <si>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</si>
  <si>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</si>
  <si>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</si>
  <si>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</si>
  <si>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</si>
  <si>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</si>
  <si>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</si>
  <si>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</si>
  <si>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</si>
  <si>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</si>
  <si>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</si>
  <si>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大山崎町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</si>
  <si>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</si>
  <si>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</si>
  <si>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</si>
  <si>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</si>
  <si>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</si>
  <si>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</si>
  <si>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</si>
  <si>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</si>
  <si>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</si>
  <si>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</si>
  <si>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</si>
  <si>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</si>
  <si>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現状としては、使用料収入は減少傾向にあり、債務残高も増加していることから、経営の健全性が低下している。
　管渠の更新等も十分ではないため、単年度の収益・健全性だけではなく将来の更新計画を含めた有収水量・使用料収入の確保が課題となっている。</t>
    <rPh sb="27" eb="29">
      <t>ゾウカ</t>
    </rPh>
    <phoneticPr fontId="4"/>
  </si>
  <si>
    <t>　「管渠の更新投資・老朽化対策の実施状況」については、平成29年度においても更新等への投資ができていない状況である。
　前年に引き続き、雨水排水ポンプ場及び汚水中継ポンプ場等の施設更新・長寿命化事業を実施しており、今後は管渠等も含めた施設更新を検討する必要がある。</t>
    <rPh sb="126" eb="128">
      <t>ヒツヨウ</t>
    </rPh>
    <phoneticPr fontId="4"/>
  </si>
  <si>
    <t>　「収益的収支比率」については、使用水量減少により使用料収入は減少したが、基準内繰入金の増加と人件費や地方債償還金の減少により、前年を上回った。
　また、「企業債残高対事業規模比率」は類似団体と比べて低い水準であるが、使用料の減少と債務残高の増加により、前年に引き続き増加した。
　「経費回収率」・「汚水処理原価」についても、それぞれ使用料収入・有収水量の減少が反映されているといえる。
　経営の健全性・効率性については、今後、さらなる経営改善と受益者負担の適正化に取り組む必要がある。</t>
    <rPh sb="37" eb="40">
      <t>キジュンナイ</t>
    </rPh>
    <rPh sb="40" eb="42">
      <t>クリイレ</t>
    </rPh>
    <rPh sb="42" eb="43">
      <t>キン</t>
    </rPh>
    <rPh sb="44" eb="46">
      <t>ゾウカ</t>
    </rPh>
    <rPh sb="47" eb="50">
      <t>ジンケンヒ</t>
    </rPh>
    <rPh sb="121" eb="123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</si>
</sst>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0D-4C6C-9450-7C11E82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38368"/>
        <c:axId val="3974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7.0000000000000007E-2</c:v>
                </c:pt>
                <c:pt idx="2">
                  <c:v>1.08</c:v>
                </c:pt>
                <c:pt idx="3">
                  <c:v>1.1499999999999999</c:v>
                </c:pt>
                <c:pt idx="4">
                  <c:v>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0D-4C6C-9450-7C11E82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38368"/>
        <c:axId val="39740544"/>
      </c:lineChart>
      <c:dateAx>
        <c:axId val="3973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40544"/>
        <c:crosses val="autoZero"/>
        <c:auto val="1"/>
        <c:lblOffset val="100"/>
        <c:baseTimeUnit val="years"/>
      </c:dateAx>
      <c:valAx>
        <c:axId val="3974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3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B-439D-92BC-2993C414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4752"/>
        <c:axId val="407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65.22</c:v>
                </c:pt>
                <c:pt idx="1">
                  <c:v>62.16</c:v>
                </c:pt>
                <c:pt idx="2">
                  <c:v>59.97</c:v>
                </c:pt>
                <c:pt idx="3">
                  <c:v>56.35</c:v>
                </c:pt>
                <c:pt idx="4">
                  <c:v>58.13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4B-439D-92BC-2993C414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4752"/>
        <c:axId val="40796928"/>
      </c:lineChart>
      <c:dateAx>
        <c:axId val="4079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96928"/>
        <c:crosses val="autoZero"/>
        <c:auto val="1"/>
        <c:lblOffset val="100"/>
        <c:baseTimeUnit val="years"/>
      </c:dateAx>
      <c:valAx>
        <c:axId val="407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9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99.35</c:v>
                </c:pt>
                <c:pt idx="1">
                  <c:v>99.35</c:v>
                </c:pt>
                <c:pt idx="2">
                  <c:v>99.35</c:v>
                </c:pt>
                <c:pt idx="3">
                  <c:v>99.35</c:v>
                </c:pt>
                <c:pt idx="4">
                  <c:v>99.35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9-4A7F-B633-3DD8E480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44288"/>
        <c:axId val="4085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95.73</c:v>
                </c:pt>
                <c:pt idx="2">
                  <c:v>94.8</c:v>
                </c:pt>
                <c:pt idx="3">
                  <c:v>93.3</c:v>
                </c:pt>
                <c:pt idx="4">
                  <c:v>91.75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69-4A7F-B633-3DD8E480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4288"/>
        <c:axId val="40850560"/>
      </c:lineChart>
      <c:dateAx>
        <c:axId val="408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50560"/>
        <c:crosses val="autoZero"/>
        <c:auto val="1"/>
        <c:lblOffset val="100"/>
        <c:baseTimeUnit val="years"/>
      </c:dateAx>
      <c:valAx>
        <c:axId val="4085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90.45</c:v>
                </c:pt>
                <c:pt idx="1">
                  <c:v>90.39</c:v>
                </c:pt>
                <c:pt idx="2">
                  <c:v>83.34</c:v>
                </c:pt>
                <c:pt idx="3">
                  <c:v>86.83</c:v>
                </c:pt>
                <c:pt idx="4">
                  <c:v>97.62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1-4A5A-8DCE-8778B699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5616"/>
        <c:axId val="9566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1-4A5A-8DCE-8778B699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75616"/>
        <c:axId val="95667712"/>
      </c:lineChart>
      <c:dateAx>
        <c:axId val="397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67712"/>
        <c:crosses val="autoZero"/>
        <c:auto val="1"/>
        <c:lblOffset val="100"/>
        <c:baseTimeUnit val="years"/>
      </c:dateAx>
      <c:valAx>
        <c:axId val="9566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C2-4D98-84B7-4E278CF3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1728"/>
        <c:axId val="405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C2-4D98-84B7-4E278CF3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1728"/>
        <c:axId val="40523648"/>
      </c:lineChart>
      <c:dateAx>
        <c:axId val="405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23648"/>
        <c:crosses val="autoZero"/>
        <c:auto val="1"/>
        <c:lblOffset val="100"/>
        <c:baseTimeUnit val="years"/>
      </c:dateAx>
      <c:valAx>
        <c:axId val="405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BC-46DD-87BE-5B32B4C2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4880"/>
        <c:axId val="4055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BC-46DD-87BE-5B32B4C2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4880"/>
        <c:axId val="40556800"/>
      </c:lineChart>
      <c:dateAx>
        <c:axId val="4055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6800"/>
        <c:crosses val="autoZero"/>
        <c:auto val="1"/>
        <c:lblOffset val="100"/>
        <c:baseTimeUnit val="years"/>
      </c:dateAx>
      <c:valAx>
        <c:axId val="4055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E-425A-8BAF-218F02DD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98144"/>
        <c:axId val="4060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0E-425A-8BAF-218F02DD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8144"/>
        <c:axId val="40604416"/>
      </c:lineChart>
      <c:dateAx>
        <c:axId val="405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04416"/>
        <c:crosses val="autoZero"/>
        <c:auto val="1"/>
        <c:lblOffset val="100"/>
        <c:baseTimeUnit val="years"/>
      </c:dateAx>
      <c:valAx>
        <c:axId val="4060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45-4CAD-93C1-99F728428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0208"/>
        <c:axId val="4091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45-4CAD-93C1-99F728428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0208"/>
        <c:axId val="40916480"/>
      </c:lineChart>
      <c:dateAx>
        <c:axId val="4091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16480"/>
        <c:crosses val="autoZero"/>
        <c:auto val="1"/>
        <c:lblOffset val="100"/>
        <c:baseTimeUnit val="years"/>
      </c:dateAx>
      <c:valAx>
        <c:axId val="4091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1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375.04</c:v>
                </c:pt>
                <c:pt idx="1">
                  <c:v>352.21</c:v>
                </c:pt>
                <c:pt idx="2">
                  <c:v>375.46</c:v>
                </c:pt>
                <c:pt idx="3">
                  <c:v>437.95</c:v>
                </c:pt>
                <c:pt idx="4">
                  <c:v>463.97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5-428A-8C4E-B93FDC9F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240"/>
        <c:axId val="4095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904.16</c:v>
                </c:pt>
                <c:pt idx="1">
                  <c:v>641.22</c:v>
                </c:pt>
                <c:pt idx="2">
                  <c:v>681.23</c:v>
                </c:pt>
                <c:pt idx="3">
                  <c:v>773.95</c:v>
                </c:pt>
                <c:pt idx="4">
                  <c:v>857.76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45-428A-8C4E-B93FDC9F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8240"/>
        <c:axId val="40955264"/>
      </c:lineChart>
      <c:dateAx>
        <c:axId val="4069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55264"/>
        <c:crosses val="autoZero"/>
        <c:auto val="1"/>
        <c:lblOffset val="100"/>
        <c:baseTimeUnit val="years"/>
      </c:dateAx>
      <c:valAx>
        <c:axId val="4095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9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107.84</c:v>
                </c:pt>
                <c:pt idx="1">
                  <c:v>110.04</c:v>
                </c:pt>
                <c:pt idx="2">
                  <c:v>87.17</c:v>
                </c:pt>
                <c:pt idx="3">
                  <c:v>88.25</c:v>
                </c:pt>
                <c:pt idx="4">
                  <c:v>97.45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48-46AA-BEB3-7A05807A7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2448"/>
        <c:axId val="407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69.72</c:v>
                </c:pt>
                <c:pt idx="1">
                  <c:v>71.48</c:v>
                </c:pt>
                <c:pt idx="2">
                  <c:v>76.84</c:v>
                </c:pt>
                <c:pt idx="3">
                  <c:v>72.87</c:v>
                </c:pt>
                <c:pt idx="4">
                  <c:v>81.260000000000005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48-46AA-BEB3-7A05807A7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2448"/>
        <c:axId val="40743296"/>
      </c:lineChart>
      <c:dateAx>
        <c:axId val="407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43296"/>
        <c:crosses val="autoZero"/>
        <c:auto val="1"/>
        <c:lblOffset val="100"/>
        <c:baseTimeUnit val="years"/>
      </c:dateAx>
      <c:valAx>
        <c:axId val="407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114.34</c:v>
                </c:pt>
                <c:pt idx="2">
                  <c:v>137.06</c:v>
                </c:pt>
                <c:pt idx="3">
                  <c:v>127.82</c:v>
                </c:pt>
                <c:pt idx="4">
                  <c:v>114.68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9-4BD5-BB11-7B5366D8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69792"/>
        <c:axId val="4077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150.53</c:v>
                </c:pt>
                <c:pt idx="1">
                  <c:v>170.07</c:v>
                </c:pt>
                <c:pt idx="2">
                  <c:v>160.72999999999999</c:v>
                </c:pt>
                <c:pt idx="3">
                  <c:v>160.55000000000001</c:v>
                </c:pt>
                <c:pt idx="4">
                  <c:v>151.16999999999999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F9-4BD5-BB11-7B5366D8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69792"/>
        <c:axId val="40771968"/>
      </c:lineChart>
      <c:dateAx>
        <c:axId val="4076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71968"/>
        <c:crosses val="autoZero"/>
        <c:auto val="1"/>
        <c:lblOffset val="100"/>
        <c:baseTimeUnit val="years"/>
      </c:dateAx>
      <c:valAx>
        <c:axId val="4077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6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京都府　大山崎町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Cb1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15874</v>
      </c>
      <c r="AM8" s="49"/>
      <c r="AN8" s="49"/>
      <c r="AO8" s="49"/>
      <c r="AP8" s="49"/>
      <c r="AQ8" s="49"/>
      <c r="AR8" s="49"/>
      <c r="AS8" s="49"/>
      <c r="AT8" s="44">
        <f>データ!T6</f>
        <v>5.97</v>
      </c>
      <c r="AU8" s="44"/>
      <c r="AV8" s="44"/>
      <c r="AW8" s="44"/>
      <c r="AX8" s="44"/>
      <c r="AY8" s="44"/>
      <c r="AZ8" s="44"/>
      <c r="BA8" s="44"/>
      <c r="BB8" s="44">
        <f>データ!U6</f>
        <v>2658.96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98.87</v>
      </c>
      <c r="Q10" s="44"/>
      <c r="R10" s="44"/>
      <c r="S10" s="44"/>
      <c r="T10" s="44"/>
      <c r="U10" s="44"/>
      <c r="V10" s="44"/>
      <c r="W10" s="44">
        <f>データ!Q6</f>
        <v>86.39</v>
      </c>
      <c r="X10" s="44"/>
      <c r="Y10" s="44"/>
      <c r="Z10" s="44"/>
      <c r="AA10" s="44"/>
      <c r="AB10" s="44"/>
      <c r="AC10" s="44"/>
      <c r="AD10" s="49">
        <f>データ!R6</f>
        <v>1512</v>
      </c>
      <c r="AE10" s="49"/>
      <c r="AF10" s="49"/>
      <c r="AG10" s="49"/>
      <c r="AH10" s="49"/>
      <c r="AI10" s="49"/>
      <c r="AJ10" s="49"/>
      <c r="AK10" s="2"/>
      <c r="AL10" s="49">
        <f>データ!V6</f>
        <v>15683</v>
      </c>
      <c r="AM10" s="49"/>
      <c r="AN10" s="49"/>
      <c r="AO10" s="49"/>
      <c r="AP10" s="49"/>
      <c r="AQ10" s="49"/>
      <c r="AR10" s="49"/>
      <c r="AS10" s="49"/>
      <c r="AT10" s="44">
        <f>データ!W6</f>
        <v>2.88</v>
      </c>
      <c r="AU10" s="44"/>
      <c r="AV10" s="44"/>
      <c r="AW10" s="44"/>
      <c r="AX10" s="44"/>
      <c r="AY10" s="44"/>
      <c r="AZ10" s="44"/>
      <c r="BA10" s="44"/>
      <c r="BB10" s="44">
        <f>データ!X6</f>
        <v>5445.49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ziLHWvGUp+/ruSmprQE2V9wN+/tL7AoSoljfNnW+8r0ib6mqz0+G1Ytef8vxp3UfWiU5UslJJbMxvt+Xm+UibQ==" saltValue="hXuC0HBLA7OVrSjWBtTX8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263036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京都府　大山崎町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Cb1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98.87</v>
      </c>
      <c r="Q6" s="33">
        <f t="shared" si="3"/>
        <v>86.39</v>
      </c>
      <c r="R6" s="33">
        <f t="shared" si="3"/>
        <v>1512</v>
      </c>
      <c r="S6" s="33">
        <f t="shared" si="3"/>
        <v>15874</v>
      </c>
      <c r="T6" s="33">
        <f t="shared" si="3"/>
        <v>5.97</v>
      </c>
      <c r="U6" s="33">
        <f t="shared" si="3"/>
        <v>2658.96</v>
      </c>
      <c r="V6" s="33">
        <f t="shared" si="3"/>
        <v>15683</v>
      </c>
      <c r="W6" s="33">
        <f t="shared" si="3"/>
        <v>2.88</v>
      </c>
      <c r="X6" s="33">
        <f t="shared" si="3"/>
        <v>5445.49</v>
      </c>
      <c r="Y6" s="34">
        <f>IF(Y7="",NA(),Y7)</f>
        <v>90.45</v>
      </c>
      <c r="Z6" s="34">
        <f t="shared" ref="Z6:AH6" si="4">IF(Z7="",NA(),Z7)</f>
        <v>90.39</v>
      </c>
      <c r="AA6" s="34">
        <f t="shared" si="4"/>
        <v>83.34</v>
      </c>
      <c r="AB6" s="34">
        <f t="shared" si="4"/>
        <v>86.83</v>
      </c>
      <c r="AC6" s="34">
        <f t="shared" si="4"/>
        <v>97.62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375.04</v>
      </c>
      <c r="BG6" s="34">
        <f t="shared" ref="BG6:BO6" si="7">IF(BG7="",NA(),BG7)</f>
        <v>352.21</v>
      </c>
      <c r="BH6" s="34">
        <f t="shared" si="7"/>
        <v>375.46</v>
      </c>
      <c r="BI6" s="34">
        <f t="shared" si="7"/>
        <v>437.95</v>
      </c>
      <c r="BJ6" s="34">
        <f t="shared" si="7"/>
        <v>463.97</v>
      </c>
      <c r="BK6" s="34">
        <f t="shared" si="7"/>
        <v>904.16</v>
      </c>
      <c r="BL6" s="34">
        <f t="shared" si="7"/>
        <v>641.22</v>
      </c>
      <c r="BM6" s="34">
        <f t="shared" si="7"/>
        <v>681.23</v>
      </c>
      <c r="BN6" s="34">
        <f t="shared" si="7"/>
        <v>773.95</v>
      </c>
      <c r="BO6" s="34">
        <f t="shared" si="7"/>
        <v>857.76</v>
      </c>
      <c r="BP6" s="33" t="str">
        <f>IF(BP7="","",IF(BP7="-","【-】","【"&amp;SUBSTITUTE(TEXT(BP7,"#,##0.00"),"-","△")&amp;"】"))</f>
        <v>【707.33】</v>
      </c>
      <c r="BQ6" s="34">
        <f>IF(BQ7="",NA(),BQ7)</f>
        <v>107.84</v>
      </c>
      <c r="BR6" s="34">
        <f t="shared" ref="BR6:BZ6" si="8">IF(BR7="",NA(),BR7)</f>
        <v>110.04</v>
      </c>
      <c r="BS6" s="34">
        <f t="shared" si="8"/>
        <v>87.17</v>
      </c>
      <c r="BT6" s="34">
        <f t="shared" si="8"/>
        <v>88.25</v>
      </c>
      <c r="BU6" s="34">
        <f t="shared" si="8"/>
        <v>97.45</v>
      </c>
      <c r="BV6" s="34">
        <f t="shared" si="8"/>
        <v>69.72</v>
      </c>
      <c r="BW6" s="34">
        <f t="shared" si="8"/>
        <v>71.48</v>
      </c>
      <c r="BX6" s="34">
        <f t="shared" si="8"/>
        <v>76.84</v>
      </c>
      <c r="BY6" s="34">
        <f t="shared" si="8"/>
        <v>72.87</v>
      </c>
      <c r="BZ6" s="34">
        <f t="shared" si="8"/>
        <v>81.260000000000005</v>
      </c>
      <c r="CA6" s="33" t="str">
        <f>IF(CA7="","",IF(CA7="-","【-】","【"&amp;SUBSTITUTE(TEXT(CA7,"#,##0.00"),"-","△")&amp;"】"))</f>
        <v>【101.26】</v>
      </c>
      <c r="CB6" s="34">
        <f>IF(CB7="",NA(),CB7)</f>
        <v>114</v>
      </c>
      <c r="CC6" s="34">
        <f t="shared" ref="CC6:CK6" si="9">IF(CC7="",NA(),CC7)</f>
        <v>114.34</v>
      </c>
      <c r="CD6" s="34">
        <f t="shared" si="9"/>
        <v>137.06</v>
      </c>
      <c r="CE6" s="34">
        <f t="shared" si="9"/>
        <v>127.82</v>
      </c>
      <c r="CF6" s="34">
        <f t="shared" si="9"/>
        <v>114.68</v>
      </c>
      <c r="CG6" s="34">
        <f t="shared" si="9"/>
        <v>150.53</v>
      </c>
      <c r="CH6" s="34">
        <f t="shared" si="9"/>
        <v>170.07</v>
      </c>
      <c r="CI6" s="34">
        <f t="shared" si="9"/>
        <v>160.72999999999999</v>
      </c>
      <c r="CJ6" s="34">
        <f t="shared" si="9"/>
        <v>160.55000000000001</v>
      </c>
      <c r="CK6" s="34">
        <f t="shared" si="9"/>
        <v>151.16999999999999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65.22</v>
      </c>
      <c r="CS6" s="34">
        <f t="shared" si="10"/>
        <v>62.16</v>
      </c>
      <c r="CT6" s="34">
        <f t="shared" si="10"/>
        <v>59.97</v>
      </c>
      <c r="CU6" s="34">
        <f t="shared" si="10"/>
        <v>56.35</v>
      </c>
      <c r="CV6" s="34">
        <f t="shared" si="10"/>
        <v>58.13</v>
      </c>
      <c r="CW6" s="33" t="str">
        <f>IF(CW7="","",IF(CW7="-","【-】","【"&amp;SUBSTITUTE(TEXT(CW7,"#,##0.00"),"-","△")&amp;"】"))</f>
        <v>【60.13】</v>
      </c>
      <c r="CX6" s="34">
        <f>IF(CX7="",NA(),CX7)</f>
        <v>99.35</v>
      </c>
      <c r="CY6" s="34">
        <f t="shared" ref="CY6:DG6" si="11">IF(CY7="",NA(),CY7)</f>
        <v>99.35</v>
      </c>
      <c r="CZ6" s="34">
        <f t="shared" si="11"/>
        <v>99.35</v>
      </c>
      <c r="DA6" s="34">
        <f t="shared" si="11"/>
        <v>99.35</v>
      </c>
      <c r="DB6" s="34">
        <f t="shared" si="11"/>
        <v>99.35</v>
      </c>
      <c r="DC6" s="34">
        <f t="shared" si="11"/>
        <v>92.94</v>
      </c>
      <c r="DD6" s="34">
        <f t="shared" si="11"/>
        <v>95.73</v>
      </c>
      <c r="DE6" s="34">
        <f t="shared" si="11"/>
        <v>94.8</v>
      </c>
      <c r="DF6" s="34">
        <f t="shared" si="11"/>
        <v>93.3</v>
      </c>
      <c r="DG6" s="34">
        <f t="shared" si="11"/>
        <v>91.75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0.24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7.0000000000000007E-2</v>
      </c>
      <c r="EL6" s="34">
        <f t="shared" si="14"/>
        <v>1.08</v>
      </c>
      <c r="EM6" s="34">
        <f t="shared" si="14"/>
        <v>1.1499999999999999</v>
      </c>
      <c r="EN6" s="34">
        <f t="shared" si="14"/>
        <v>0.89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263036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98.87</v>
      </c>
      <c r="Q7" s="37">
        <v>86.39</v>
      </c>
      <c r="R7" s="37">
        <v>1512</v>
      </c>
      <c r="S7" s="37">
        <v>15874</v>
      </c>
      <c r="T7" s="37">
        <v>5.97</v>
      </c>
      <c r="U7" s="37">
        <v>2658.96</v>
      </c>
      <c r="V7" s="37">
        <v>15683</v>
      </c>
      <c r="W7" s="37">
        <v>2.88</v>
      </c>
      <c r="X7" s="37">
        <v>5445.49</v>
      </c>
      <c r="Y7" s="37">
        <v>90.45</v>
      </c>
      <c r="Z7" s="37">
        <v>90.39</v>
      </c>
      <c r="AA7" s="37">
        <v>83.34</v>
      </c>
      <c r="AB7" s="37">
        <v>86.83</v>
      </c>
      <c r="AC7" s="37">
        <v>97.62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375.04</v>
      </c>
      <c r="BG7" s="37">
        <v>352.21</v>
      </c>
      <c r="BH7" s="37">
        <v>375.46</v>
      </c>
      <c r="BI7" s="37">
        <v>437.95</v>
      </c>
      <c r="BJ7" s="37">
        <v>463.97</v>
      </c>
      <c r="BK7" s="37">
        <v>904.16</v>
      </c>
      <c r="BL7" s="37">
        <v>641.22</v>
      </c>
      <c r="BM7" s="37">
        <v>681.23</v>
      </c>
      <c r="BN7" s="37">
        <v>773.95</v>
      </c>
      <c r="BO7" s="37">
        <v>857.76</v>
      </c>
      <c r="BP7" s="37">
        <v>707.33</v>
      </c>
      <c r="BQ7" s="37">
        <v>107.84</v>
      </c>
      <c r="BR7" s="37">
        <v>110.04</v>
      </c>
      <c r="BS7" s="37">
        <v>87.17</v>
      </c>
      <c r="BT7" s="37">
        <v>88.25</v>
      </c>
      <c r="BU7" s="37">
        <v>97.45</v>
      </c>
      <c r="BV7" s="37">
        <v>69.72</v>
      </c>
      <c r="BW7" s="37">
        <v>71.48</v>
      </c>
      <c r="BX7" s="37">
        <v>76.84</v>
      </c>
      <c r="BY7" s="37">
        <v>72.87</v>
      </c>
      <c r="BZ7" s="37">
        <v>81.260000000000005</v>
      </c>
      <c r="CA7" s="37">
        <v>101.26</v>
      </c>
      <c r="CB7" s="37">
        <v>114</v>
      </c>
      <c r="CC7" s="37">
        <v>114.34</v>
      </c>
      <c r="CD7" s="37">
        <v>137.06</v>
      </c>
      <c r="CE7" s="37">
        <v>127.82</v>
      </c>
      <c r="CF7" s="37">
        <v>114.68</v>
      </c>
      <c r="CG7" s="37">
        <v>150.53</v>
      </c>
      <c r="CH7" s="37">
        <v>170.07</v>
      </c>
      <c r="CI7" s="37">
        <v>160.72999999999999</v>
      </c>
      <c r="CJ7" s="37">
        <v>160.55000000000001</v>
      </c>
      <c r="CK7" s="37">
        <v>151.16999999999999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65.22</v>
      </c>
      <c r="CS7" s="37">
        <v>62.16</v>
      </c>
      <c r="CT7" s="37">
        <v>59.97</v>
      </c>
      <c r="CU7" s="37">
        <v>56.35</v>
      </c>
      <c r="CV7" s="37">
        <v>58.13</v>
      </c>
      <c r="CW7" s="37">
        <v>60.13</v>
      </c>
      <c r="CX7" s="37">
        <v>99.35</v>
      </c>
      <c r="CY7" s="37">
        <v>99.35</v>
      </c>
      <c r="CZ7" s="37">
        <v>99.35</v>
      </c>
      <c r="DA7" s="37">
        <v>99.35</v>
      </c>
      <c r="DB7" s="37">
        <v>99.35</v>
      </c>
      <c r="DC7" s="37">
        <v>92.94</v>
      </c>
      <c r="DD7" s="37">
        <v>95.73</v>
      </c>
      <c r="DE7" s="37">
        <v>94.8</v>
      </c>
      <c r="DF7" s="37">
        <v>93.3</v>
      </c>
      <c r="DG7" s="37">
        <v>91.75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0.24</v>
      </c>
      <c r="EG7" s="37">
        <v>0</v>
      </c>
      <c r="EH7" s="37">
        <v>0</v>
      </c>
      <c r="EI7" s="37">
        <v>0</v>
      </c>
      <c r="EJ7" s="37">
        <v>0.19</v>
      </c>
      <c r="EK7" s="37">
        <v>7.0000000000000007E-2</v>
      </c>
      <c r="EL7" s="37">
        <v>1.08</v>
      </c>
      <c r="EM7" s="37">
        <v>1.1499999999999999</v>
      </c>
      <c r="EN7" s="37">
        <v>0.89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石松 直大</cp:lastModifiedBy>
  <cp:lastPrinted>2019-01-30T07:19:40Z</cp:lastPrinted>
  <dcterms:modified xsi:type="dcterms:W3CDTF">2019-01-30T08:34:16Z</dcterms:modified>
</cp:coreProperties>
</file>