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TlcfRAXEz73PFFKUks8Eq1u+NFzFIZjPc4th15BfX/YYWQKFGVoecOJR3zFvkN2+vUgQHKeGFhzPeQc6F93Bw==" workbookSaltValue="DFI5q60FEK3ReD24MV56R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<sst xmlns="http://schemas.openxmlformats.org/spreadsheetml/2006/main" count="237" uniqueCount="124">
  <si>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</si>
  <si>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</si>
  <si>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</si>
  <si>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</si>
  <si>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</si>
  <si>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</si>
  <si>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</si>
  <si>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</si>
  <si>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</si>
  <si>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</si>
  <si>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</si>
  <si>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</si>
  <si>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</si>
  <si>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</si>
  <si>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</si>
  <si>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</si>
  <si>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</si>
  <si>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</si>
  <si>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</si>
  <si>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</si>
  <si>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</si>
  <si>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</si>
  <si>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</si>
  <si>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</si>
  <si>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</si>
  <si>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</si>
  <si>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</si>
  <si>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</si>
  <si>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</si>
  <si>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</si>
  <si>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</si>
  <si>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</si>
  <si>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</si>
  <si>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</si>
  <si>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</si>
  <si>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</si>
  <si>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</si>
  <si>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</si>
  <si>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</si>
  <si>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</si>
  <si>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</si>
  <si>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</si>
  <si>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</si>
  <si>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</si>
  <si>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</si>
  <si>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</si>
  <si>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</si>
  <si>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</si>
  <si>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</si>
  <si>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</si>
  <si>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</si>
  <si>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</si>
  <si>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</si>
  <si>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</si>
  <si>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</si>
  <si>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</si>
  <si>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</si>
  <si>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</si>
  <si>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</si>
  <si>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</si>
  <si>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</si>
  <si>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</si>
  <si>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</si>
  <si>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</si>
  <si>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</si>
  <si>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</si>
  <si>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</si>
  <si>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</si>
  <si>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</si>
  <si>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</si>
  <si>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</si>
  <si>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</si>
  <si>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</si>
  <si>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</si>
  <si>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</si>
  <si>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</si>
  <si>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</si>
  <si>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</si>
  <si>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</si>
  <si>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</si>
  <si>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</si>
  <si>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</si>
  <si>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</si>
  <si>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</si>
  <si>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</si>
  <si>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</si>
  <si>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</si>
  <si>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</si>
  <si>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</si>
  <si>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</si>
  <si>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</si>
  <si>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</si>
  <si>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</si>
  <si>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</si>
  <si>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</si>
  <si>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</si>
  <si>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</si>
  <si>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</si>
  <si>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</si>
  <si>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</si>
  <si>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</si>
  <si>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</si>
  <si>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</si>
  <si>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</si>
  <si>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</si>
  <si>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</si>
  <si>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</si>
  <si>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</si>
  <si>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南丹市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</si>
  <si>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</si>
  <si>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</si>
  <si>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</si>
  <si>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</si>
  <si>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</si>
  <si>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</si>
  <si>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</si>
  <si>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</si>
  <si>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</si>
  <si>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</si>
  <si>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</si>
  <si>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</si>
  <si>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簡易水道事業については、類似団体平均より良い傾向であるが、人口減少による料金収入の減少が予想されます。
　また、平成29年度において打切決算処理をしているため、以前の数値との比較で正確な分析ができているか不明ではあるが現状数値から見ると類似団体より良い傾向である。これまで簡易水道事業については一般会計からの繰入金により賄われていた事業でもあり、平成30年度より上水道事業への統合となることから南丹市全体で計画的な管路更新の検討及び料金改定も見込まなければならない状況です。</t>
    <rPh sb="1" eb="3">
      <t>カンイ</t>
    </rPh>
    <rPh sb="3" eb="5">
      <t>スイドウ</t>
    </rPh>
    <rPh sb="5" eb="7">
      <t>ジギョウ</t>
    </rPh>
    <rPh sb="13" eb="15">
      <t>ルイジ</t>
    </rPh>
    <rPh sb="15" eb="17">
      <t>ダンタイ</t>
    </rPh>
    <rPh sb="17" eb="19">
      <t>ヘイキン</t>
    </rPh>
    <rPh sb="21" eb="22">
      <t>ヨ</t>
    </rPh>
    <rPh sb="23" eb="25">
      <t>ケイコウ</t>
    </rPh>
    <rPh sb="30" eb="32">
      <t>ジンコウ</t>
    </rPh>
    <rPh sb="32" eb="34">
      <t>ゲンショウ</t>
    </rPh>
    <rPh sb="37" eb="39">
      <t>リョウキン</t>
    </rPh>
    <rPh sb="39" eb="41">
      <t>シュウニュウ</t>
    </rPh>
    <rPh sb="42" eb="44">
      <t>ゲンショウ</t>
    </rPh>
    <rPh sb="45" eb="47">
      <t>ヨソウ</t>
    </rPh>
    <rPh sb="57" eb="59">
      <t>ヘイセイ</t>
    </rPh>
    <rPh sb="61" eb="63">
      <t>ネンド</t>
    </rPh>
    <rPh sb="67" eb="68">
      <t>ウ</t>
    </rPh>
    <rPh sb="68" eb="69">
      <t>キ</t>
    </rPh>
    <rPh sb="69" eb="71">
      <t>ケッサン</t>
    </rPh>
    <rPh sb="71" eb="73">
      <t>ショリ</t>
    </rPh>
    <rPh sb="81" eb="83">
      <t>イゼン</t>
    </rPh>
    <rPh sb="84" eb="86">
      <t>スウチ</t>
    </rPh>
    <rPh sb="88" eb="90">
      <t>ヒカク</t>
    </rPh>
    <rPh sb="91" eb="93">
      <t>セイカク</t>
    </rPh>
    <rPh sb="94" eb="96">
      <t>ブンセキ</t>
    </rPh>
    <rPh sb="103" eb="105">
      <t>フメイ</t>
    </rPh>
    <rPh sb="110" eb="112">
      <t>ゲンジョウ</t>
    </rPh>
    <rPh sb="112" eb="114">
      <t>スウチ</t>
    </rPh>
    <rPh sb="116" eb="117">
      <t>ミ</t>
    </rPh>
    <rPh sb="119" eb="121">
      <t>ルイジ</t>
    </rPh>
    <rPh sb="121" eb="123">
      <t>ダンタイ</t>
    </rPh>
    <rPh sb="125" eb="126">
      <t>ヨ</t>
    </rPh>
    <rPh sb="127" eb="129">
      <t>ケイコウ</t>
    </rPh>
    <rPh sb="137" eb="139">
      <t>カンイ</t>
    </rPh>
    <rPh sb="139" eb="141">
      <t>スイドウ</t>
    </rPh>
    <rPh sb="141" eb="143">
      <t>ジギョウ</t>
    </rPh>
    <rPh sb="148" eb="150">
      <t>イッパン</t>
    </rPh>
    <rPh sb="150" eb="152">
      <t>カイケイ</t>
    </rPh>
    <rPh sb="155" eb="157">
      <t>クリイレ</t>
    </rPh>
    <rPh sb="157" eb="158">
      <t>キン</t>
    </rPh>
    <rPh sb="161" eb="162">
      <t>マカナ</t>
    </rPh>
    <rPh sb="167" eb="169">
      <t>ジギョウ</t>
    </rPh>
    <rPh sb="174" eb="176">
      <t>ヘイセイ</t>
    </rPh>
    <rPh sb="178" eb="180">
      <t>ネンド</t>
    </rPh>
    <rPh sb="182" eb="185">
      <t>ジョウスイドウ</t>
    </rPh>
    <rPh sb="185" eb="187">
      <t>ジギョウ</t>
    </rPh>
    <rPh sb="189" eb="191">
      <t>トウゴウ</t>
    </rPh>
    <rPh sb="198" eb="201">
      <t>ナンタンシ</t>
    </rPh>
    <rPh sb="201" eb="203">
      <t>ゼンタイ</t>
    </rPh>
    <rPh sb="204" eb="207">
      <t>ケイカクテキ</t>
    </rPh>
    <rPh sb="208" eb="210">
      <t>カンロ</t>
    </rPh>
    <rPh sb="210" eb="212">
      <t>コウシン</t>
    </rPh>
    <rPh sb="213" eb="215">
      <t>ケントウ</t>
    </rPh>
    <rPh sb="215" eb="216">
      <t>オヨ</t>
    </rPh>
    <rPh sb="217" eb="219">
      <t>リョウキン</t>
    </rPh>
    <rPh sb="219" eb="221">
      <t>カイテイ</t>
    </rPh>
    <rPh sb="222" eb="224">
      <t>ミコ</t>
    </rPh>
    <rPh sb="233" eb="235">
      <t>ジョウキョウ</t>
    </rPh>
    <phoneticPr fontId="4"/>
  </si>
  <si>
    <t>　京都府内でも広大な面積でもあることから、水道施設管路更新率も類似団体と比べかなり低い状態でしたが、平成２９年度については、簡易水道を上水道へ統合するため管路更新等をおこなったことから類似団体とほぼ同等の比率となっております。
　今後も管路更新の投資が見込まれるため計画的に更新を実施していく必要があります。</t>
    <rPh sb="1" eb="3">
      <t>キョウト</t>
    </rPh>
    <rPh sb="3" eb="5">
      <t>フナイ</t>
    </rPh>
    <rPh sb="7" eb="9">
      <t>コウダイ</t>
    </rPh>
    <rPh sb="10" eb="12">
      <t>メンセキ</t>
    </rPh>
    <rPh sb="21" eb="23">
      <t>スイドウ</t>
    </rPh>
    <rPh sb="23" eb="25">
      <t>シセツ</t>
    </rPh>
    <rPh sb="25" eb="27">
      <t>カンロ</t>
    </rPh>
    <rPh sb="27" eb="29">
      <t>コウシン</t>
    </rPh>
    <rPh sb="29" eb="30">
      <t>リツ</t>
    </rPh>
    <rPh sb="31" eb="33">
      <t>ルイジ</t>
    </rPh>
    <rPh sb="33" eb="35">
      <t>ダンタイ</t>
    </rPh>
    <rPh sb="36" eb="37">
      <t>クラ</t>
    </rPh>
    <rPh sb="41" eb="42">
      <t>ヒク</t>
    </rPh>
    <rPh sb="43" eb="45">
      <t>ジョウタイ</t>
    </rPh>
    <rPh sb="50" eb="52">
      <t>ヘイセイ</t>
    </rPh>
    <rPh sb="54" eb="56">
      <t>ネンド</t>
    </rPh>
    <rPh sb="62" eb="64">
      <t>カンイ</t>
    </rPh>
    <rPh sb="64" eb="66">
      <t>スイドウ</t>
    </rPh>
    <rPh sb="67" eb="70">
      <t>ジョウスイドウ</t>
    </rPh>
    <rPh sb="71" eb="73">
      <t>トウゴウ</t>
    </rPh>
    <rPh sb="77" eb="79">
      <t>カンロ</t>
    </rPh>
    <rPh sb="79" eb="81">
      <t>コウシン</t>
    </rPh>
    <rPh sb="81" eb="82">
      <t>ナド</t>
    </rPh>
    <rPh sb="92" eb="94">
      <t>ルイジ</t>
    </rPh>
    <rPh sb="94" eb="96">
      <t>ダンタイ</t>
    </rPh>
    <rPh sb="99" eb="101">
      <t>ドウトウ</t>
    </rPh>
    <rPh sb="102" eb="104">
      <t>ヒリツ</t>
    </rPh>
    <rPh sb="115" eb="117">
      <t>コンゴ</t>
    </rPh>
    <rPh sb="118" eb="120">
      <t>カンロ</t>
    </rPh>
    <rPh sb="120" eb="122">
      <t>コウシン</t>
    </rPh>
    <rPh sb="123" eb="125">
      <t>トウシ</t>
    </rPh>
    <rPh sb="126" eb="128">
      <t>ミコ</t>
    </rPh>
    <rPh sb="133" eb="136">
      <t>ケイカクテキ</t>
    </rPh>
    <rPh sb="137" eb="139">
      <t>コウシン</t>
    </rPh>
    <rPh sb="140" eb="142">
      <t>ジッシ</t>
    </rPh>
    <rPh sb="146" eb="148">
      <t>ヒツヨウ</t>
    </rPh>
    <phoneticPr fontId="4"/>
  </si>
  <si>
    <t>　収益的収支比率は、80％を上回っておりますが料金回収率が100％を下回っていることから経営については料金収入とその他収入（繰入金等）により賄われており実質赤字経営となっております。
　④企業債残高対給水収益比率は、今後の更新に必要な財源を企業債で賄う必要があるので増加することが予想されます。
　⑥給水原価については、類似団体より低くなっていることが表によりみることができますが、今後老朽した施設等の更新や修繕を行うことで増加すると予想されます。
　⑦平成27年度から平成29年度については、凍結破損による配水量増加によるものと考えられます。
　⑧漏水事故の早期対応等により概ね80％程度で推移しています。
　簡易水道区域は、特に人口減少が将来にわたって予測されることから給水収益の減少、広域範囲の老朽管の修繕及び更新費用が見込まれ、使用料単価の検討が必要となります。</t>
    <rPh sb="1" eb="4">
      <t>シュウエキテキ</t>
    </rPh>
    <rPh sb="4" eb="6">
      <t>シュウシ</t>
    </rPh>
    <rPh sb="6" eb="8">
      <t>ヒリツ</t>
    </rPh>
    <rPh sb="14" eb="16">
      <t>ウワマワ</t>
    </rPh>
    <rPh sb="23" eb="25">
      <t>リョウキン</t>
    </rPh>
    <rPh sb="25" eb="27">
      <t>カイシュウ</t>
    </rPh>
    <rPh sb="27" eb="28">
      <t>リツ</t>
    </rPh>
    <rPh sb="34" eb="36">
      <t>シタマワ</t>
    </rPh>
    <rPh sb="44" eb="46">
      <t>ケイエイ</t>
    </rPh>
    <rPh sb="51" eb="53">
      <t>リョウキン</t>
    </rPh>
    <rPh sb="53" eb="55">
      <t>シュウニュウ</t>
    </rPh>
    <rPh sb="58" eb="59">
      <t>タ</t>
    </rPh>
    <rPh sb="59" eb="61">
      <t>シュウニュウ</t>
    </rPh>
    <rPh sb="62" eb="64">
      <t>クリイレ</t>
    </rPh>
    <rPh sb="64" eb="65">
      <t>キン</t>
    </rPh>
    <rPh sb="65" eb="66">
      <t>ナド</t>
    </rPh>
    <rPh sb="70" eb="71">
      <t>マカナ</t>
    </rPh>
    <rPh sb="76" eb="78">
      <t>ジッシツ</t>
    </rPh>
    <rPh sb="78" eb="80">
      <t>アカジ</t>
    </rPh>
    <rPh sb="80" eb="82">
      <t>ケイエイ</t>
    </rPh>
    <rPh sb="94" eb="96">
      <t>キギョウ</t>
    </rPh>
    <rPh sb="99" eb="100">
      <t>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</si>
</sst>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0.09</c:v>
                </c:pt>
                <c:pt idx="1">
                  <c:v>0.25</c:v>
                </c:pt>
                <c:pt idx="2">
                  <c:v>0.3</c:v>
                </c:pt>
                <c:pt idx="3">
                  <c:v>0.14000000000000001</c:v>
                </c:pt>
                <c:pt idx="4">
                  <c:v>0.65</c:v>
                </c:pt>
              </c:numCache>
            </c:numRef>
          </c:val>
          <c:extLst xmlns:c16r2="http://schemas.microsoft.com/office/drawing/2015/06/chart">
            <c:ext xmlns:c16="http://schemas.microsoft.com/office/drawing/2014/chart" uri="{C3380CC4-5D6E-409C-BE32-E72D297353CC}">
              <c16:uniqueId val="{00000000-BD72-4C42-A6CF-0434474FC112}"/>
            </c:ext>
          </c:extLst>
        </c:ser>
        <c:dLbls>
          <c:showLegendKey val="0"/>
          <c:showVal val="0"/>
          <c:showCatName val="0"/>
          <c:showSerName val="0"/>
          <c:showPercent val="0"/>
          <c:showBubbleSize val="0"/>
        </c:dLbls>
        <c:gapWidth val="150"/>
        <c:axId val="196774528"/>
        <c:axId val="19678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0.55000000000000004</c:v>
                </c:pt>
                <c:pt idx="2">
                  <c:v>0.54</c:v>
                </c:pt>
                <c:pt idx="3">
                  <c:v>0.43</c:v>
                </c:pt>
                <c:pt idx="4">
                  <c:v>0.56000000000000005</c:v>
                </c:pt>
              </c:numCache>
            </c:numRef>
          </c:val>
          <c:smooth val="0"/>
          <c:extLst xmlns:c16r2="http://schemas.microsoft.com/office/drawing/2015/06/chart">
            <c:ext xmlns:c16="http://schemas.microsoft.com/office/drawing/2014/chart" uri="{C3380CC4-5D6E-409C-BE32-E72D297353CC}">
              <c16:uniqueId val="{00000001-BD72-4C42-A6CF-0434474FC112}"/>
            </c:ext>
          </c:extLst>
        </c:ser>
        <c:dLbls>
          <c:showLegendKey val="0"/>
          <c:showVal val="0"/>
          <c:showCatName val="0"/>
          <c:showSerName val="0"/>
          <c:showPercent val="0"/>
          <c:showBubbleSize val="0"/>
        </c:dLbls>
        <c:marker val="1"/>
        <c:smooth val="0"/>
        <c:axId val="196774528"/>
        <c:axId val="196788992"/>
      </c:lineChart>
      <c:dateAx>
        <c:axId val="196774528"/>
        <c:scaling>
          <c:orientation val="minMax"/>
        </c:scaling>
        <c:delete val="1"/>
        <c:axPos val="b"/>
        <c:numFmt formatCode="ge" sourceLinked="1"/>
        <c:majorTickMark val="none"/>
        <c:minorTickMark val="none"/>
        <c:tickLblPos val="none"/>
        <c:crossAx val="196788992"/>
        <c:crosses val="autoZero"/>
        <c:auto val="1"/>
        <c:lblOffset val="100"/>
        <c:baseTimeUnit val="years"/>
      </c:dateAx>
      <c:valAx>
        <c:axId val="19678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62.14</c:v>
                </c:pt>
                <c:pt idx="1">
                  <c:v>61.22</c:v>
                </c:pt>
                <c:pt idx="2">
                  <c:v>63.59</c:v>
                </c:pt>
                <c:pt idx="3">
                  <c:v>63.24</c:v>
                </c:pt>
                <c:pt idx="4">
                  <c:v>65.17</c:v>
                </c:pt>
              </c:numCache>
            </c:numRef>
          </c:val>
          <c:extLst xmlns:c16r2="http://schemas.microsoft.com/office/drawing/2015/06/chart">
            <c:ext xmlns:c16="http://schemas.microsoft.com/office/drawing/2014/chart" uri="{C3380CC4-5D6E-409C-BE32-E72D297353CC}">
              <c16:uniqueId val="{00000000-14C4-400B-A3CB-FE5305A167FF}"/>
            </c:ext>
          </c:extLst>
        </c:ser>
        <c:dLbls>
          <c:showLegendKey val="0"/>
          <c:showVal val="0"/>
          <c:showCatName val="0"/>
          <c:showSerName val="0"/>
          <c:showPercent val="0"/>
          <c:showBubbleSize val="0"/>
        </c:dLbls>
        <c:gapWidth val="150"/>
        <c:axId val="197204608"/>
        <c:axId val="19721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62.01</c:v>
                </c:pt>
                <c:pt idx="1">
                  <c:v>60.68</c:v>
                </c:pt>
                <c:pt idx="2">
                  <c:v>59.87</c:v>
                </c:pt>
                <c:pt idx="3">
                  <c:v>59.59</c:v>
                </c:pt>
                <c:pt idx="4">
                  <c:v>61.79</c:v>
                </c:pt>
              </c:numCache>
            </c:numRef>
          </c:val>
          <c:smooth val="0"/>
          <c:extLst xmlns:c16r2="http://schemas.microsoft.com/office/drawing/2015/06/chart">
            <c:ext xmlns:c16="http://schemas.microsoft.com/office/drawing/2014/chart" uri="{C3380CC4-5D6E-409C-BE32-E72D297353CC}">
              <c16:uniqueId val="{00000001-14C4-400B-A3CB-FE5305A167FF}"/>
            </c:ext>
          </c:extLst>
        </c:ser>
        <c:dLbls>
          <c:showLegendKey val="0"/>
          <c:showVal val="0"/>
          <c:showCatName val="0"/>
          <c:showSerName val="0"/>
          <c:showPercent val="0"/>
          <c:showBubbleSize val="0"/>
        </c:dLbls>
        <c:marker val="1"/>
        <c:smooth val="0"/>
        <c:axId val="197204608"/>
        <c:axId val="197210880"/>
      </c:lineChart>
      <c:dateAx>
        <c:axId val="197204608"/>
        <c:scaling>
          <c:orientation val="minMax"/>
        </c:scaling>
        <c:delete val="1"/>
        <c:axPos val="b"/>
        <c:numFmt formatCode="ge" sourceLinked="1"/>
        <c:majorTickMark val="none"/>
        <c:minorTickMark val="none"/>
        <c:tickLblPos val="none"/>
        <c:crossAx val="197210880"/>
        <c:crosses val="autoZero"/>
        <c:auto val="1"/>
        <c:lblOffset val="100"/>
        <c:baseTimeUnit val="years"/>
      </c:dateAx>
      <c:valAx>
        <c:axId val="19721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83.97</c:v>
                </c:pt>
                <c:pt idx="1">
                  <c:v>83.62</c:v>
                </c:pt>
                <c:pt idx="2">
                  <c:v>81.739999999999995</c:v>
                </c:pt>
                <c:pt idx="3">
                  <c:v>81.93</c:v>
                </c:pt>
                <c:pt idx="4">
                  <c:v>79.650000000000006</c:v>
                </c:pt>
              </c:numCache>
            </c:numRef>
          </c:val>
          <c:extLst xmlns:c16r2="http://schemas.microsoft.com/office/drawing/2015/06/chart">
            <c:ext xmlns:c16="http://schemas.microsoft.com/office/drawing/2014/chart" uri="{C3380CC4-5D6E-409C-BE32-E72D297353CC}">
              <c16:uniqueId val="{00000000-9963-4BE9-9326-A0CA50708F57}"/>
            </c:ext>
          </c:extLst>
        </c:ser>
        <c:dLbls>
          <c:showLegendKey val="0"/>
          <c:showVal val="0"/>
          <c:showCatName val="0"/>
          <c:showSerName val="0"/>
          <c:showPercent val="0"/>
          <c:showBubbleSize val="0"/>
        </c:dLbls>
        <c:gapWidth val="150"/>
        <c:axId val="197258240"/>
        <c:axId val="19726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75.8</c:v>
                </c:pt>
                <c:pt idx="1">
                  <c:v>75.760000000000005</c:v>
                </c:pt>
                <c:pt idx="2">
                  <c:v>75.48</c:v>
                </c:pt>
                <c:pt idx="3">
                  <c:v>74.64</c:v>
                </c:pt>
                <c:pt idx="4">
                  <c:v>74.98</c:v>
                </c:pt>
              </c:numCache>
            </c:numRef>
          </c:val>
          <c:smooth val="0"/>
          <c:extLst xmlns:c16r2="http://schemas.microsoft.com/office/drawing/2015/06/chart">
            <c:ext xmlns:c16="http://schemas.microsoft.com/office/drawing/2014/chart" uri="{C3380CC4-5D6E-409C-BE32-E72D297353CC}">
              <c16:uniqueId val="{00000001-9963-4BE9-9326-A0CA50708F57}"/>
            </c:ext>
          </c:extLst>
        </c:ser>
        <c:dLbls>
          <c:showLegendKey val="0"/>
          <c:showVal val="0"/>
          <c:showCatName val="0"/>
          <c:showSerName val="0"/>
          <c:showPercent val="0"/>
          <c:showBubbleSize val="0"/>
        </c:dLbls>
        <c:marker val="1"/>
        <c:smooth val="0"/>
        <c:axId val="197258240"/>
        <c:axId val="197260416"/>
      </c:lineChart>
      <c:dateAx>
        <c:axId val="197258240"/>
        <c:scaling>
          <c:orientation val="minMax"/>
        </c:scaling>
        <c:delete val="1"/>
        <c:axPos val="b"/>
        <c:numFmt formatCode="ge" sourceLinked="1"/>
        <c:majorTickMark val="none"/>
        <c:minorTickMark val="none"/>
        <c:tickLblPos val="none"/>
        <c:crossAx val="197260416"/>
        <c:crosses val="autoZero"/>
        <c:auto val="1"/>
        <c:lblOffset val="100"/>
        <c:baseTimeUnit val="years"/>
      </c:dateAx>
      <c:valAx>
        <c:axId val="1972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80.8</c:v>
                </c:pt>
                <c:pt idx="1">
                  <c:v>81.73</c:v>
                </c:pt>
                <c:pt idx="2">
                  <c:v>85.19</c:v>
                </c:pt>
                <c:pt idx="3">
                  <c:v>87.49</c:v>
                </c:pt>
                <c:pt idx="4">
                  <c:v>93.11</c:v>
                </c:pt>
              </c:numCache>
            </c:numRef>
          </c:val>
          <c:extLst xmlns:c16r2="http://schemas.microsoft.com/office/drawing/2015/06/chart">
            <c:ext xmlns:c16="http://schemas.microsoft.com/office/drawing/2014/chart" uri="{C3380CC4-5D6E-409C-BE32-E72D297353CC}">
              <c16:uniqueId val="{00000000-CBF8-416E-B797-B3420ED962F4}"/>
            </c:ext>
          </c:extLst>
        </c:ser>
        <c:dLbls>
          <c:showLegendKey val="0"/>
          <c:showVal val="0"/>
          <c:showCatName val="0"/>
          <c:showSerName val="0"/>
          <c:showPercent val="0"/>
          <c:showBubbleSize val="0"/>
        </c:dLbls>
        <c:gapWidth val="150"/>
        <c:axId val="196955136"/>
        <c:axId val="19696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77.19</c:v>
                </c:pt>
                <c:pt idx="1">
                  <c:v>77.48</c:v>
                </c:pt>
                <c:pt idx="2">
                  <c:v>76.02</c:v>
                </c:pt>
                <c:pt idx="3">
                  <c:v>77.66</c:v>
                </c:pt>
                <c:pt idx="4">
                  <c:v>74.03</c:v>
                </c:pt>
              </c:numCache>
            </c:numRef>
          </c:val>
          <c:smooth val="0"/>
          <c:extLst xmlns:c16r2="http://schemas.microsoft.com/office/drawing/2015/06/chart">
            <c:ext xmlns:c16="http://schemas.microsoft.com/office/drawing/2014/chart" uri="{C3380CC4-5D6E-409C-BE32-E72D297353CC}">
              <c16:uniqueId val="{00000001-CBF8-416E-B797-B3420ED962F4}"/>
            </c:ext>
          </c:extLst>
        </c:ser>
        <c:dLbls>
          <c:showLegendKey val="0"/>
          <c:showVal val="0"/>
          <c:showCatName val="0"/>
          <c:showSerName val="0"/>
          <c:showPercent val="0"/>
          <c:showBubbleSize val="0"/>
        </c:dLbls>
        <c:marker val="1"/>
        <c:smooth val="0"/>
        <c:axId val="196955136"/>
        <c:axId val="196961408"/>
      </c:lineChart>
      <c:dateAx>
        <c:axId val="196955136"/>
        <c:scaling>
          <c:orientation val="minMax"/>
        </c:scaling>
        <c:delete val="1"/>
        <c:axPos val="b"/>
        <c:numFmt formatCode="ge" sourceLinked="1"/>
        <c:majorTickMark val="none"/>
        <c:minorTickMark val="none"/>
        <c:tickLblPos val="none"/>
        <c:crossAx val="196961408"/>
        <c:crosses val="autoZero"/>
        <c:auto val="1"/>
        <c:lblOffset val="100"/>
        <c:baseTimeUnit val="years"/>
      </c:dateAx>
      <c:valAx>
        <c:axId val="1969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70-43FA-9216-AD04AA1BAA50}"/>
            </c:ext>
          </c:extLst>
        </c:ser>
        <c:dLbls>
          <c:showLegendKey val="0"/>
          <c:showVal val="0"/>
          <c:showCatName val="0"/>
          <c:showSerName val="0"/>
          <c:showPercent val="0"/>
          <c:showBubbleSize val="0"/>
        </c:dLbls>
        <c:gapWidth val="150"/>
        <c:axId val="196984192"/>
        <c:axId val="1972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70-43FA-9216-AD04AA1BAA50}"/>
            </c:ext>
          </c:extLst>
        </c:ser>
        <c:dLbls>
          <c:showLegendKey val="0"/>
          <c:showVal val="0"/>
          <c:showCatName val="0"/>
          <c:showSerName val="0"/>
          <c:showPercent val="0"/>
          <c:showBubbleSize val="0"/>
        </c:dLbls>
        <c:marker val="1"/>
        <c:smooth val="0"/>
        <c:axId val="196984192"/>
        <c:axId val="197273088"/>
      </c:lineChart>
      <c:dateAx>
        <c:axId val="196984192"/>
        <c:scaling>
          <c:orientation val="minMax"/>
        </c:scaling>
        <c:delete val="1"/>
        <c:axPos val="b"/>
        <c:numFmt formatCode="ge" sourceLinked="1"/>
        <c:majorTickMark val="none"/>
        <c:minorTickMark val="none"/>
        <c:tickLblPos val="none"/>
        <c:crossAx val="197273088"/>
        <c:crosses val="autoZero"/>
        <c:auto val="1"/>
        <c:lblOffset val="100"/>
        <c:baseTimeUnit val="years"/>
      </c:dateAx>
      <c:valAx>
        <c:axId val="1972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31-431A-9F56-ECF6634581D0}"/>
            </c:ext>
          </c:extLst>
        </c:ser>
        <c:dLbls>
          <c:showLegendKey val="0"/>
          <c:showVal val="0"/>
          <c:showCatName val="0"/>
          <c:showSerName val="0"/>
          <c:showPercent val="0"/>
          <c:showBubbleSize val="0"/>
        </c:dLbls>
        <c:gapWidth val="150"/>
        <c:axId val="197300224"/>
        <c:axId val="1973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31-431A-9F56-ECF6634581D0}"/>
            </c:ext>
          </c:extLst>
        </c:ser>
        <c:dLbls>
          <c:showLegendKey val="0"/>
          <c:showVal val="0"/>
          <c:showCatName val="0"/>
          <c:showSerName val="0"/>
          <c:showPercent val="0"/>
          <c:showBubbleSize val="0"/>
        </c:dLbls>
        <c:marker val="1"/>
        <c:smooth val="0"/>
        <c:axId val="197300224"/>
        <c:axId val="197302144"/>
      </c:lineChart>
      <c:dateAx>
        <c:axId val="197300224"/>
        <c:scaling>
          <c:orientation val="minMax"/>
        </c:scaling>
        <c:delete val="1"/>
        <c:axPos val="b"/>
        <c:numFmt formatCode="ge" sourceLinked="1"/>
        <c:majorTickMark val="none"/>
        <c:minorTickMark val="none"/>
        <c:tickLblPos val="none"/>
        <c:crossAx val="197302144"/>
        <c:crosses val="autoZero"/>
        <c:auto val="1"/>
        <c:lblOffset val="100"/>
        <c:baseTimeUnit val="years"/>
      </c:dateAx>
      <c:valAx>
        <c:axId val="1973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96-4CAE-98D8-DDA6094F4194}"/>
            </c:ext>
          </c:extLst>
        </c:ser>
        <c:dLbls>
          <c:showLegendKey val="0"/>
          <c:showVal val="0"/>
          <c:showCatName val="0"/>
          <c:showSerName val="0"/>
          <c:showPercent val="0"/>
          <c:showBubbleSize val="0"/>
        </c:dLbls>
        <c:gapWidth val="150"/>
        <c:axId val="197101824"/>
        <c:axId val="19710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96-4CAE-98D8-DDA6094F4194}"/>
            </c:ext>
          </c:extLst>
        </c:ser>
        <c:dLbls>
          <c:showLegendKey val="0"/>
          <c:showVal val="0"/>
          <c:showCatName val="0"/>
          <c:showSerName val="0"/>
          <c:showPercent val="0"/>
          <c:showBubbleSize val="0"/>
        </c:dLbls>
        <c:marker val="1"/>
        <c:smooth val="0"/>
        <c:axId val="197101824"/>
        <c:axId val="197104000"/>
      </c:lineChart>
      <c:dateAx>
        <c:axId val="197101824"/>
        <c:scaling>
          <c:orientation val="minMax"/>
        </c:scaling>
        <c:delete val="1"/>
        <c:axPos val="b"/>
        <c:numFmt formatCode="ge" sourceLinked="1"/>
        <c:majorTickMark val="none"/>
        <c:minorTickMark val="none"/>
        <c:tickLblPos val="none"/>
        <c:crossAx val="197104000"/>
        <c:crosses val="autoZero"/>
        <c:auto val="1"/>
        <c:lblOffset val="100"/>
        <c:baseTimeUnit val="years"/>
      </c:dateAx>
      <c:valAx>
        <c:axId val="19710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B1-4F21-A900-9F250485FD32}"/>
            </c:ext>
          </c:extLst>
        </c:ser>
        <c:dLbls>
          <c:showLegendKey val="0"/>
          <c:showVal val="0"/>
          <c:showCatName val="0"/>
          <c:showSerName val="0"/>
          <c:showPercent val="0"/>
          <c:showBubbleSize val="0"/>
        </c:dLbls>
        <c:gapWidth val="150"/>
        <c:axId val="197131264"/>
        <c:axId val="1971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B1-4F21-A900-9F250485FD32}"/>
            </c:ext>
          </c:extLst>
        </c:ser>
        <c:dLbls>
          <c:showLegendKey val="0"/>
          <c:showVal val="0"/>
          <c:showCatName val="0"/>
          <c:showSerName val="0"/>
          <c:showPercent val="0"/>
          <c:showBubbleSize val="0"/>
        </c:dLbls>
        <c:marker val="1"/>
        <c:smooth val="0"/>
        <c:axId val="197131264"/>
        <c:axId val="197133440"/>
      </c:lineChart>
      <c:dateAx>
        <c:axId val="197131264"/>
        <c:scaling>
          <c:orientation val="minMax"/>
        </c:scaling>
        <c:delete val="1"/>
        <c:axPos val="b"/>
        <c:numFmt formatCode="ge" sourceLinked="1"/>
        <c:majorTickMark val="none"/>
        <c:minorTickMark val="none"/>
        <c:tickLblPos val="none"/>
        <c:crossAx val="197133440"/>
        <c:crosses val="autoZero"/>
        <c:auto val="1"/>
        <c:lblOffset val="100"/>
        <c:baseTimeUnit val="years"/>
      </c:dateAx>
      <c:valAx>
        <c:axId val="1971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909.95</c:v>
                </c:pt>
                <c:pt idx="1">
                  <c:v>860.73</c:v>
                </c:pt>
                <c:pt idx="2">
                  <c:v>829.14</c:v>
                </c:pt>
                <c:pt idx="3">
                  <c:v>871.04</c:v>
                </c:pt>
                <c:pt idx="4">
                  <c:v>893.76</c:v>
                </c:pt>
              </c:numCache>
            </c:numRef>
          </c:val>
          <c:extLst xmlns:c16r2="http://schemas.microsoft.com/office/drawing/2015/06/chart">
            <c:ext xmlns:c16="http://schemas.microsoft.com/office/drawing/2014/chart" uri="{C3380CC4-5D6E-409C-BE32-E72D297353CC}">
              <c16:uniqueId val="{00000000-DEEF-4853-B1F7-198D4C1096D8}"/>
            </c:ext>
          </c:extLst>
        </c:ser>
        <c:dLbls>
          <c:showLegendKey val="0"/>
          <c:showVal val="0"/>
          <c:showCatName val="0"/>
          <c:showSerName val="0"/>
          <c:showPercent val="0"/>
          <c:showBubbleSize val="0"/>
        </c:dLbls>
        <c:gapWidth val="150"/>
        <c:axId val="197182976"/>
        <c:axId val="19718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1326.51</c:v>
                </c:pt>
                <c:pt idx="1">
                  <c:v>1285.3599999999999</c:v>
                </c:pt>
                <c:pt idx="2">
                  <c:v>1246.73</c:v>
                </c:pt>
                <c:pt idx="3">
                  <c:v>1281.51</c:v>
                </c:pt>
                <c:pt idx="4">
                  <c:v>1068.53</c:v>
                </c:pt>
              </c:numCache>
            </c:numRef>
          </c:val>
          <c:smooth val="0"/>
          <c:extLst xmlns:c16r2="http://schemas.microsoft.com/office/drawing/2015/06/chart">
            <c:ext xmlns:c16="http://schemas.microsoft.com/office/drawing/2014/chart" uri="{C3380CC4-5D6E-409C-BE32-E72D297353CC}">
              <c16:uniqueId val="{00000001-DEEF-4853-B1F7-198D4C1096D8}"/>
            </c:ext>
          </c:extLst>
        </c:ser>
        <c:dLbls>
          <c:showLegendKey val="0"/>
          <c:showVal val="0"/>
          <c:showCatName val="0"/>
          <c:showSerName val="0"/>
          <c:showPercent val="0"/>
          <c:showBubbleSize val="0"/>
        </c:dLbls>
        <c:marker val="1"/>
        <c:smooth val="0"/>
        <c:axId val="197182976"/>
        <c:axId val="197184896"/>
      </c:lineChart>
      <c:dateAx>
        <c:axId val="197182976"/>
        <c:scaling>
          <c:orientation val="minMax"/>
        </c:scaling>
        <c:delete val="1"/>
        <c:axPos val="b"/>
        <c:numFmt formatCode="ge" sourceLinked="1"/>
        <c:majorTickMark val="none"/>
        <c:minorTickMark val="none"/>
        <c:tickLblPos val="none"/>
        <c:crossAx val="197184896"/>
        <c:crosses val="autoZero"/>
        <c:auto val="1"/>
        <c:lblOffset val="100"/>
        <c:baseTimeUnit val="years"/>
      </c:dateAx>
      <c:valAx>
        <c:axId val="1971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63.58</c:v>
                </c:pt>
                <c:pt idx="1">
                  <c:v>66.819999999999993</c:v>
                </c:pt>
                <c:pt idx="2">
                  <c:v>67</c:v>
                </c:pt>
                <c:pt idx="3">
                  <c:v>69.38</c:v>
                </c:pt>
                <c:pt idx="4">
                  <c:v>79.81</c:v>
                </c:pt>
              </c:numCache>
            </c:numRef>
          </c:val>
          <c:extLst xmlns:c16r2="http://schemas.microsoft.com/office/drawing/2015/06/chart">
            <c:ext xmlns:c16="http://schemas.microsoft.com/office/drawing/2014/chart" uri="{C3380CC4-5D6E-409C-BE32-E72D297353CC}">
              <c16:uniqueId val="{00000000-876A-4624-9713-AE3B817CCABD}"/>
            </c:ext>
          </c:extLst>
        </c:ser>
        <c:dLbls>
          <c:showLegendKey val="0"/>
          <c:showVal val="0"/>
          <c:showCatName val="0"/>
          <c:showSerName val="0"/>
          <c:showPercent val="0"/>
          <c:showBubbleSize val="0"/>
        </c:dLbls>
        <c:gapWidth val="150"/>
        <c:axId val="197343104"/>
        <c:axId val="19735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c:v>
                </c:pt>
                <c:pt idx="1">
                  <c:v>54.45</c:v>
                </c:pt>
                <c:pt idx="2">
                  <c:v>54.33</c:v>
                </c:pt>
                <c:pt idx="3">
                  <c:v>55.02</c:v>
                </c:pt>
                <c:pt idx="4">
                  <c:v>59.33</c:v>
                </c:pt>
              </c:numCache>
            </c:numRef>
          </c:val>
          <c:smooth val="0"/>
          <c:extLst xmlns:c16r2="http://schemas.microsoft.com/office/drawing/2015/06/chart">
            <c:ext xmlns:c16="http://schemas.microsoft.com/office/drawing/2014/chart" uri="{C3380CC4-5D6E-409C-BE32-E72D297353CC}">
              <c16:uniqueId val="{00000001-876A-4624-9713-AE3B817CCABD}"/>
            </c:ext>
          </c:extLst>
        </c:ser>
        <c:dLbls>
          <c:showLegendKey val="0"/>
          <c:showVal val="0"/>
          <c:showCatName val="0"/>
          <c:showSerName val="0"/>
          <c:showPercent val="0"/>
          <c:showBubbleSize val="0"/>
        </c:dLbls>
        <c:marker val="1"/>
        <c:smooth val="0"/>
        <c:axId val="197343104"/>
        <c:axId val="197353472"/>
      </c:lineChart>
      <c:dateAx>
        <c:axId val="197343104"/>
        <c:scaling>
          <c:orientation val="minMax"/>
        </c:scaling>
        <c:delete val="1"/>
        <c:axPos val="b"/>
        <c:numFmt formatCode="ge" sourceLinked="1"/>
        <c:majorTickMark val="none"/>
        <c:minorTickMark val="none"/>
        <c:tickLblPos val="none"/>
        <c:crossAx val="197353472"/>
        <c:crosses val="autoZero"/>
        <c:auto val="1"/>
        <c:lblOffset val="100"/>
        <c:baseTimeUnit val="years"/>
      </c:dateAx>
      <c:valAx>
        <c:axId val="1973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317.42</c:v>
                </c:pt>
                <c:pt idx="1">
                  <c:v>312.79000000000002</c:v>
                </c:pt>
                <c:pt idx="2">
                  <c:v>317.48</c:v>
                </c:pt>
                <c:pt idx="3">
                  <c:v>310</c:v>
                </c:pt>
                <c:pt idx="4">
                  <c:v>258.48</c:v>
                </c:pt>
              </c:numCache>
            </c:numRef>
          </c:val>
          <c:extLst xmlns:c16r2="http://schemas.microsoft.com/office/drawing/2015/06/chart">
            <c:ext xmlns:c16="http://schemas.microsoft.com/office/drawing/2014/chart" uri="{C3380CC4-5D6E-409C-BE32-E72D297353CC}">
              <c16:uniqueId val="{00000000-577A-41BD-A22A-141527303776}"/>
            </c:ext>
          </c:extLst>
        </c:ser>
        <c:dLbls>
          <c:showLegendKey val="0"/>
          <c:showVal val="0"/>
          <c:showCatName val="0"/>
          <c:showSerName val="0"/>
          <c:showPercent val="0"/>
          <c:showBubbleSize val="0"/>
        </c:dLbls>
        <c:gapWidth val="150"/>
        <c:axId val="197376256"/>
        <c:axId val="19738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325.14</c:v>
                </c:pt>
                <c:pt idx="1">
                  <c:v>332.75</c:v>
                </c:pt>
                <c:pt idx="2">
                  <c:v>341.05</c:v>
                </c:pt>
                <c:pt idx="3">
                  <c:v>330.62</c:v>
                </c:pt>
                <c:pt idx="4">
                  <c:v>279.67</c:v>
                </c:pt>
              </c:numCache>
            </c:numRef>
          </c:val>
          <c:smooth val="0"/>
          <c:extLst xmlns:c16r2="http://schemas.microsoft.com/office/drawing/2015/06/chart">
            <c:ext xmlns:c16="http://schemas.microsoft.com/office/drawing/2014/chart" uri="{C3380CC4-5D6E-409C-BE32-E72D297353CC}">
              <c16:uniqueId val="{00000001-577A-41BD-A22A-141527303776}"/>
            </c:ext>
          </c:extLst>
        </c:ser>
        <c:dLbls>
          <c:showLegendKey val="0"/>
          <c:showVal val="0"/>
          <c:showCatName val="0"/>
          <c:showSerName val="0"/>
          <c:showPercent val="0"/>
          <c:showBubbleSize val="0"/>
        </c:dLbls>
        <c:marker val="1"/>
        <c:smooth val="0"/>
        <c:axId val="197376256"/>
        <c:axId val="197386624"/>
      </c:lineChart>
      <c:dateAx>
        <c:axId val="197376256"/>
        <c:scaling>
          <c:orientation val="minMax"/>
        </c:scaling>
        <c:delete val="1"/>
        <c:axPos val="b"/>
        <c:numFmt formatCode="ge" sourceLinked="1"/>
        <c:majorTickMark val="none"/>
        <c:minorTickMark val="none"/>
        <c:tickLblPos val="none"/>
        <c:crossAx val="197386624"/>
        <c:crosses val="autoZero"/>
        <c:auto val="1"/>
        <c:lblOffset val="100"/>
        <c:baseTimeUnit val="years"/>
      </c:dateAx>
      <c:valAx>
        <c:axId val="1973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南丹市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D1</v>
      </c>
      <c r="X8" s="48"/>
      <c r="Y8" s="48"/>
      <c r="Z8" s="48"/>
      <c r="AA8" s="48"/>
      <c r="AB8" s="48"/>
      <c r="AC8" s="48"/>
      <c r="AD8" s="48" t="str">
        <f>データ!$M$6</f>
        <v>非設置</v>
      </c>
      <c r="AE8" s="48"/>
      <c r="AF8" s="48"/>
      <c r="AG8" s="48"/>
      <c r="AH8" s="48"/>
      <c r="AI8" s="48"/>
      <c r="AJ8" s="48"/>
      <c r="AK8" s="2"/>
      <c r="AL8" s="49">
        <f>データ!$R$6</f>
        <v>32288</v>
      </c>
      <c r="AM8" s="49"/>
      <c r="AN8" s="49"/>
      <c r="AO8" s="49"/>
      <c r="AP8" s="49"/>
      <c r="AQ8" s="49"/>
      <c r="AR8" s="49"/>
      <c r="AS8" s="49"/>
      <c r="AT8" s="45">
        <f>データ!$S$6</f>
        <v>616.4</v>
      </c>
      <c r="AU8" s="45"/>
      <c r="AV8" s="45"/>
      <c r="AW8" s="45"/>
      <c r="AX8" s="45"/>
      <c r="AY8" s="45"/>
      <c r="AZ8" s="45"/>
      <c r="BA8" s="45"/>
      <c r="BB8" s="45">
        <f>データ!$T$6</f>
        <v>52.38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39.61</v>
      </c>
      <c r="Q10" s="45"/>
      <c r="R10" s="45"/>
      <c r="S10" s="45"/>
      <c r="T10" s="45"/>
      <c r="U10" s="45"/>
      <c r="V10" s="45"/>
      <c r="W10" s="49">
        <f>データ!$Q$6</f>
        <v>3610</v>
      </c>
      <c r="X10" s="49"/>
      <c r="Y10" s="49"/>
      <c r="Z10" s="49"/>
      <c r="AA10" s="49"/>
      <c r="AB10" s="49"/>
      <c r="AC10" s="49"/>
      <c r="AD10" s="2"/>
      <c r="AE10" s="2"/>
      <c r="AF10" s="2"/>
      <c r="AG10" s="2"/>
      <c r="AH10" s="2"/>
      <c r="AI10" s="2"/>
      <c r="AJ10" s="2"/>
      <c r="AK10" s="2"/>
      <c r="AL10" s="49">
        <f>データ!$U$6</f>
        <v>12701</v>
      </c>
      <c r="AM10" s="49"/>
      <c r="AN10" s="49"/>
      <c r="AO10" s="49"/>
      <c r="AP10" s="49"/>
      <c r="AQ10" s="49"/>
      <c r="AR10" s="49"/>
      <c r="AS10" s="49"/>
      <c r="AT10" s="45">
        <f>データ!$V$6</f>
        <v>249.25</v>
      </c>
      <c r="AU10" s="45"/>
      <c r="AV10" s="45"/>
      <c r="AW10" s="45"/>
      <c r="AX10" s="45"/>
      <c r="AY10" s="45"/>
      <c r="AZ10" s="45"/>
      <c r="BA10" s="45"/>
      <c r="BB10" s="45">
        <f>データ!$W$6</f>
        <v>50.96</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R2o0CDIOPoIbHgxt6LkPnF+m6POzCC5mLS54/mQSV/dgFI38R+IJuAx8FBtHige8Yyakd87TjTIktdAntlUJQ==" saltValue="5QQY1Abo2A+wA1oy7lqJl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262137</v>
      </c>
      <c r="D6" s="33">
        <f t="shared" si="3"/>
        <v>47</v>
      </c>
      <c r="E6" s="33">
        <f t="shared" si="3"/>
        <v>1</v>
      </c>
      <c r="F6" s="33">
        <f t="shared" si="3"/>
        <v>0</v>
      </c>
      <c r="G6" s="33">
        <f t="shared" si="3"/>
        <v>0</v>
      </c>
      <c r="H6" s="33" t="str">
        <f t="shared" si="3"/>
        <v>京都府　南丹市</v>
      </c>
      <c r="I6" s="33" t="str">
        <f t="shared" si="3"/>
        <v>法非適用</v>
      </c>
      <c r="J6" s="33" t="str">
        <f t="shared" si="3"/>
        <v>水道事業</v>
      </c>
      <c r="K6" s="33" t="str">
        <f t="shared" si="3"/>
        <v>簡易水道事業</v>
      </c>
      <c r="L6" s="33" t="str">
        <f t="shared" si="3"/>
        <v>D1</v>
      </c>
      <c r="M6" s="33" t="str">
        <f t="shared" si="3"/>
        <v>非設置</v>
      </c>
      <c r="N6" s="34" t="str">
        <f t="shared" si="3"/>
        <v>-</v>
      </c>
      <c r="O6" s="34" t="str">
        <f t="shared" si="3"/>
        <v>該当数値なし</v>
      </c>
      <c r="P6" s="34">
        <f t="shared" si="3"/>
        <v>39.61</v>
      </c>
      <c r="Q6" s="34">
        <f t="shared" si="3"/>
        <v>3610</v>
      </c>
      <c r="R6" s="34">
        <f t="shared" si="3"/>
        <v>32288</v>
      </c>
      <c r="S6" s="34">
        <f t="shared" si="3"/>
        <v>616.4</v>
      </c>
      <c r="T6" s="34">
        <f t="shared" si="3"/>
        <v>52.38</v>
      </c>
      <c r="U6" s="34">
        <f t="shared" si="3"/>
        <v>12701</v>
      </c>
      <c r="V6" s="34">
        <f t="shared" si="3"/>
        <v>249.25</v>
      </c>
      <c r="W6" s="34">
        <f t="shared" si="3"/>
        <v>50.96</v>
      </c>
      <c r="X6" s="35">
        <f>IF(X7="",NA(),X7)</f>
        <v>80.8</v>
      </c>
      <c r="Y6" s="35">
        <f t="shared" ref="Y6:AG6" si="4">IF(Y7="",NA(),Y7)</f>
        <v>81.73</v>
      </c>
      <c r="Z6" s="35">
        <f t="shared" si="4"/>
        <v>85.19</v>
      </c>
      <c r="AA6" s="35">
        <f t="shared" si="4"/>
        <v>87.49</v>
      </c>
      <c r="AB6" s="35">
        <f t="shared" si="4"/>
        <v>93.11</v>
      </c>
      <c r="AC6" s="35">
        <f t="shared" si="4"/>
        <v>77.19</v>
      </c>
      <c r="AD6" s="35">
        <f t="shared" si="4"/>
        <v>77.48</v>
      </c>
      <c r="AE6" s="35">
        <f t="shared" si="4"/>
        <v>76.02</v>
      </c>
      <c r="AF6" s="35">
        <f t="shared" si="4"/>
        <v>77.66</v>
      </c>
      <c r="AG6" s="35">
        <f t="shared" si="4"/>
        <v>74.03</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909.95</v>
      </c>
      <c r="BF6" s="35">
        <f t="shared" ref="BF6:BN6" si="7">IF(BF7="",NA(),BF7)</f>
        <v>860.73</v>
      </c>
      <c r="BG6" s="35">
        <f t="shared" si="7"/>
        <v>829.14</v>
      </c>
      <c r="BH6" s="35">
        <f t="shared" si="7"/>
        <v>871.04</v>
      </c>
      <c r="BI6" s="35">
        <f t="shared" si="7"/>
        <v>893.76</v>
      </c>
      <c r="BJ6" s="35">
        <f t="shared" si="7"/>
        <v>1326.51</v>
      </c>
      <c r="BK6" s="35">
        <f t="shared" si="7"/>
        <v>1285.3599999999999</v>
      </c>
      <c r="BL6" s="35">
        <f t="shared" si="7"/>
        <v>1246.73</v>
      </c>
      <c r="BM6" s="35">
        <f t="shared" si="7"/>
        <v>1281.51</v>
      </c>
      <c r="BN6" s="35">
        <f t="shared" si="7"/>
        <v>1068.53</v>
      </c>
      <c r="BO6" s="34" t="str">
        <f>IF(BO7="","",IF(BO7="-","【-】","【"&amp;SUBSTITUTE(TEXT(BO7,"#,##0.00"),"-","△")&amp;"】"))</f>
        <v>【1,141.75】</v>
      </c>
      <c r="BP6" s="35">
        <f>IF(BP7="",NA(),BP7)</f>
        <v>63.58</v>
      </c>
      <c r="BQ6" s="35">
        <f t="shared" ref="BQ6:BY6" si="8">IF(BQ7="",NA(),BQ7)</f>
        <v>66.819999999999993</v>
      </c>
      <c r="BR6" s="35">
        <f t="shared" si="8"/>
        <v>67</v>
      </c>
      <c r="BS6" s="35">
        <f t="shared" si="8"/>
        <v>69.38</v>
      </c>
      <c r="BT6" s="35">
        <f t="shared" si="8"/>
        <v>79.81</v>
      </c>
      <c r="BU6" s="35">
        <f t="shared" si="8"/>
        <v>54.4</v>
      </c>
      <c r="BV6" s="35">
        <f t="shared" si="8"/>
        <v>54.45</v>
      </c>
      <c r="BW6" s="35">
        <f t="shared" si="8"/>
        <v>54.33</v>
      </c>
      <c r="BX6" s="35">
        <f t="shared" si="8"/>
        <v>55.02</v>
      </c>
      <c r="BY6" s="35">
        <f t="shared" si="8"/>
        <v>59.33</v>
      </c>
      <c r="BZ6" s="34" t="str">
        <f>IF(BZ7="","",IF(BZ7="-","【-】","【"&amp;SUBSTITUTE(TEXT(BZ7,"#,##0.00"),"-","△")&amp;"】"))</f>
        <v>【54.93】</v>
      </c>
      <c r="CA6" s="35">
        <f>IF(CA7="",NA(),CA7)</f>
        <v>317.42</v>
      </c>
      <c r="CB6" s="35">
        <f t="shared" ref="CB6:CJ6" si="9">IF(CB7="",NA(),CB7)</f>
        <v>312.79000000000002</v>
      </c>
      <c r="CC6" s="35">
        <f t="shared" si="9"/>
        <v>317.48</v>
      </c>
      <c r="CD6" s="35">
        <f t="shared" si="9"/>
        <v>310</v>
      </c>
      <c r="CE6" s="35">
        <f t="shared" si="9"/>
        <v>258.48</v>
      </c>
      <c r="CF6" s="35">
        <f t="shared" si="9"/>
        <v>325.14</v>
      </c>
      <c r="CG6" s="35">
        <f t="shared" si="9"/>
        <v>332.75</v>
      </c>
      <c r="CH6" s="35">
        <f t="shared" si="9"/>
        <v>341.05</v>
      </c>
      <c r="CI6" s="35">
        <f t="shared" si="9"/>
        <v>330.62</v>
      </c>
      <c r="CJ6" s="35">
        <f t="shared" si="9"/>
        <v>279.67</v>
      </c>
      <c r="CK6" s="34" t="str">
        <f>IF(CK7="","",IF(CK7="-","【-】","【"&amp;SUBSTITUTE(TEXT(CK7,"#,##0.00"),"-","△")&amp;"】"))</f>
        <v>【292.18】</v>
      </c>
      <c r="CL6" s="35">
        <f>IF(CL7="",NA(),CL7)</f>
        <v>62.14</v>
      </c>
      <c r="CM6" s="35">
        <f t="shared" ref="CM6:CU6" si="10">IF(CM7="",NA(),CM7)</f>
        <v>61.22</v>
      </c>
      <c r="CN6" s="35">
        <f t="shared" si="10"/>
        <v>63.59</v>
      </c>
      <c r="CO6" s="35">
        <f t="shared" si="10"/>
        <v>63.24</v>
      </c>
      <c r="CP6" s="35">
        <f t="shared" si="10"/>
        <v>65.17</v>
      </c>
      <c r="CQ6" s="35">
        <f t="shared" si="10"/>
        <v>62.01</v>
      </c>
      <c r="CR6" s="35">
        <f t="shared" si="10"/>
        <v>60.68</v>
      </c>
      <c r="CS6" s="35">
        <f t="shared" si="10"/>
        <v>59.87</v>
      </c>
      <c r="CT6" s="35">
        <f t="shared" si="10"/>
        <v>59.59</v>
      </c>
      <c r="CU6" s="35">
        <f t="shared" si="10"/>
        <v>61.79</v>
      </c>
      <c r="CV6" s="34" t="str">
        <f>IF(CV7="","",IF(CV7="-","【-】","【"&amp;SUBSTITUTE(TEXT(CV7,"#,##0.00"),"-","△")&amp;"】"))</f>
        <v>【56.91】</v>
      </c>
      <c r="CW6" s="35">
        <f>IF(CW7="",NA(),CW7)</f>
        <v>83.97</v>
      </c>
      <c r="CX6" s="35">
        <f t="shared" ref="CX6:DF6" si="11">IF(CX7="",NA(),CX7)</f>
        <v>83.62</v>
      </c>
      <c r="CY6" s="35">
        <f t="shared" si="11"/>
        <v>81.739999999999995</v>
      </c>
      <c r="CZ6" s="35">
        <f t="shared" si="11"/>
        <v>81.93</v>
      </c>
      <c r="DA6" s="35">
        <f t="shared" si="11"/>
        <v>79.650000000000006</v>
      </c>
      <c r="DB6" s="35">
        <f t="shared" si="11"/>
        <v>75.8</v>
      </c>
      <c r="DC6" s="35">
        <f t="shared" si="11"/>
        <v>75.760000000000005</v>
      </c>
      <c r="DD6" s="35">
        <f t="shared" si="11"/>
        <v>75.48</v>
      </c>
      <c r="DE6" s="35">
        <f t="shared" si="11"/>
        <v>74.64</v>
      </c>
      <c r="DF6" s="35">
        <f t="shared" si="11"/>
        <v>74.98</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0.09</v>
      </c>
      <c r="EE6" s="35">
        <f t="shared" ref="EE6:EM6" si="14">IF(EE7="",NA(),EE7)</f>
        <v>0.25</v>
      </c>
      <c r="EF6" s="35">
        <f t="shared" si="14"/>
        <v>0.3</v>
      </c>
      <c r="EG6" s="35">
        <f t="shared" si="14"/>
        <v>0.14000000000000001</v>
      </c>
      <c r="EH6" s="35">
        <f t="shared" si="14"/>
        <v>0.65</v>
      </c>
      <c r="EI6" s="35">
        <f t="shared" si="14"/>
        <v>0.64</v>
      </c>
      <c r="EJ6" s="35">
        <f t="shared" si="14"/>
        <v>0.55000000000000004</v>
      </c>
      <c r="EK6" s="35">
        <f t="shared" si="14"/>
        <v>0.54</v>
      </c>
      <c r="EL6" s="35">
        <f t="shared" si="14"/>
        <v>0.43</v>
      </c>
      <c r="EM6" s="35">
        <f t="shared" si="14"/>
        <v>0.56000000000000005</v>
      </c>
      <c r="EN6" s="34" t="str">
        <f>IF(EN7="","",IF(EN7="-","【-】","【"&amp;SUBSTITUTE(TEXT(EN7,"#,##0.00"),"-","△")&amp;"】"))</f>
        <v>【0.72】</v>
      </c>
    </row>
    <row r="7" spans="1:144" s="36" customFormat="1" x14ac:dyDescent="0.15">
      <c r="A7" s="28"/>
      <c r="B7" s="37">
        <v>2017</v>
      </c>
      <c r="C7" s="37">
        <v>262137</v>
      </c>
      <c r="D7" s="37">
        <v>47</v>
      </c>
      <c r="E7" s="37">
        <v>1</v>
      </c>
      <c r="F7" s="37">
        <v>0</v>
      </c>
      <c r="G7" s="37">
        <v>0</v>
      </c>
      <c r="H7" s="37" t="s">
        <v>108</v>
      </c>
      <c r="I7" s="37" t="s">
        <v>109</v>
      </c>
      <c r="J7" s="37" t="s">
        <v>110</v>
      </c>
      <c r="K7" s="37" t="s">
        <v>111</v>
      </c>
      <c r="L7" s="37" t="s">
        <v>112</v>
      </c>
      <c r="M7" s="37" t="s">
        <v>113</v>
      </c>
      <c r="N7" s="38" t="s">
        <v>114</v>
      </c>
      <c r="O7" s="38" t="s">
        <v>115</v>
      </c>
      <c r="P7" s="38">
        <v>39.61</v>
      </c>
      <c r="Q7" s="38">
        <v>3610</v>
      </c>
      <c r="R7" s="38">
        <v>32288</v>
      </c>
      <c r="S7" s="38">
        <v>616.4</v>
      </c>
      <c r="T7" s="38">
        <v>52.38</v>
      </c>
      <c r="U7" s="38">
        <v>12701</v>
      </c>
      <c r="V7" s="38">
        <v>249.25</v>
      </c>
      <c r="W7" s="38">
        <v>50.96</v>
      </c>
      <c r="X7" s="38">
        <v>80.8</v>
      </c>
      <c r="Y7" s="38">
        <v>81.73</v>
      </c>
      <c r="Z7" s="38">
        <v>85.19</v>
      </c>
      <c r="AA7" s="38">
        <v>87.49</v>
      </c>
      <c r="AB7" s="38">
        <v>93.11</v>
      </c>
      <c r="AC7" s="38">
        <v>77.19</v>
      </c>
      <c r="AD7" s="38">
        <v>77.48</v>
      </c>
      <c r="AE7" s="38">
        <v>76.02</v>
      </c>
      <c r="AF7" s="38">
        <v>77.66</v>
      </c>
      <c r="AG7" s="38">
        <v>74.03</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909.95</v>
      </c>
      <c r="BF7" s="38">
        <v>860.73</v>
      </c>
      <c r="BG7" s="38">
        <v>829.14</v>
      </c>
      <c r="BH7" s="38">
        <v>871.04</v>
      </c>
      <c r="BI7" s="38">
        <v>893.76</v>
      </c>
      <c r="BJ7" s="38">
        <v>1326.51</v>
      </c>
      <c r="BK7" s="38">
        <v>1285.3599999999999</v>
      </c>
      <c r="BL7" s="38">
        <v>1246.73</v>
      </c>
      <c r="BM7" s="38">
        <v>1281.51</v>
      </c>
      <c r="BN7" s="38">
        <v>1068.53</v>
      </c>
      <c r="BO7" s="38">
        <v>1141.75</v>
      </c>
      <c r="BP7" s="38">
        <v>63.58</v>
      </c>
      <c r="BQ7" s="38">
        <v>66.819999999999993</v>
      </c>
      <c r="BR7" s="38">
        <v>67</v>
      </c>
      <c r="BS7" s="38">
        <v>69.38</v>
      </c>
      <c r="BT7" s="38">
        <v>79.81</v>
      </c>
      <c r="BU7" s="38">
        <v>54.4</v>
      </c>
      <c r="BV7" s="38">
        <v>54.45</v>
      </c>
      <c r="BW7" s="38">
        <v>54.33</v>
      </c>
      <c r="BX7" s="38">
        <v>55.02</v>
      </c>
      <c r="BY7" s="38">
        <v>59.33</v>
      </c>
      <c r="BZ7" s="38">
        <v>54.93</v>
      </c>
      <c r="CA7" s="38">
        <v>317.42</v>
      </c>
      <c r="CB7" s="38">
        <v>312.79000000000002</v>
      </c>
      <c r="CC7" s="38">
        <v>317.48</v>
      </c>
      <c r="CD7" s="38">
        <v>310</v>
      </c>
      <c r="CE7" s="38">
        <v>258.48</v>
      </c>
      <c r="CF7" s="38">
        <v>325.14</v>
      </c>
      <c r="CG7" s="38">
        <v>332.75</v>
      </c>
      <c r="CH7" s="38">
        <v>341.05</v>
      </c>
      <c r="CI7" s="38">
        <v>330.62</v>
      </c>
      <c r="CJ7" s="38">
        <v>279.67</v>
      </c>
      <c r="CK7" s="38">
        <v>292.18</v>
      </c>
      <c r="CL7" s="38">
        <v>62.14</v>
      </c>
      <c r="CM7" s="38">
        <v>61.22</v>
      </c>
      <c r="CN7" s="38">
        <v>63.59</v>
      </c>
      <c r="CO7" s="38">
        <v>63.24</v>
      </c>
      <c r="CP7" s="38">
        <v>65.17</v>
      </c>
      <c r="CQ7" s="38">
        <v>62.01</v>
      </c>
      <c r="CR7" s="38">
        <v>60.68</v>
      </c>
      <c r="CS7" s="38">
        <v>59.87</v>
      </c>
      <c r="CT7" s="38">
        <v>59.59</v>
      </c>
      <c r="CU7" s="38">
        <v>61.79</v>
      </c>
      <c r="CV7" s="38">
        <v>56.91</v>
      </c>
      <c r="CW7" s="38">
        <v>83.97</v>
      </c>
      <c r="CX7" s="38">
        <v>83.62</v>
      </c>
      <c r="CY7" s="38">
        <v>81.739999999999995</v>
      </c>
      <c r="CZ7" s="38">
        <v>81.93</v>
      </c>
      <c r="DA7" s="38">
        <v>79.650000000000006</v>
      </c>
      <c r="DB7" s="38">
        <v>75.8</v>
      </c>
      <c r="DC7" s="38">
        <v>75.760000000000005</v>
      </c>
      <c r="DD7" s="38">
        <v>75.48</v>
      </c>
      <c r="DE7" s="38">
        <v>74.64</v>
      </c>
      <c r="DF7" s="38">
        <v>74.98</v>
      </c>
      <c r="DG7" s="38">
        <v>74.25</v>
      </c>
      <c r="DH7" s="38"/>
      <c r="DI7" s="38"/>
      <c r="DJ7" s="38"/>
      <c r="DK7" s="38"/>
      <c r="DL7" s="38"/>
      <c r="DM7" s="38"/>
      <c r="DN7" s="38"/>
      <c r="DO7" s="38"/>
      <c r="DP7" s="38"/>
      <c r="DQ7" s="38"/>
      <c r="DR7" s="38"/>
      <c r="DS7" s="38"/>
      <c r="DT7" s="38"/>
      <c r="DU7" s="38"/>
      <c r="DV7" s="38"/>
      <c r="DW7" s="38"/>
      <c r="DX7" s="38"/>
      <c r="DY7" s="38"/>
      <c r="DZ7" s="38"/>
      <c r="EA7" s="38"/>
      <c r="EB7" s="38"/>
      <c r="EC7" s="38"/>
      <c r="ED7" s="38">
        <v>0.09</v>
      </c>
      <c r="EE7" s="38">
        <v>0.25</v>
      </c>
      <c r="EF7" s="38">
        <v>0.3</v>
      </c>
      <c r="EG7" s="38">
        <v>0.14000000000000001</v>
      </c>
      <c r="EH7" s="38">
        <v>0.65</v>
      </c>
      <c r="EI7" s="38">
        <v>0.64</v>
      </c>
      <c r="EJ7" s="38">
        <v>0.55000000000000004</v>
      </c>
      <c r="EK7" s="38">
        <v>0.54</v>
      </c>
      <c r="EL7" s="38">
        <v>0.43</v>
      </c>
      <c r="EM7" s="38">
        <v>0.56000000000000005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　学</dc:creator>
  <cp:lastModifiedBy> </cp:lastModifiedBy>
  <cp:lastPrinted>2019-02-14T00:29:55Z</cp:lastPrinted>
  <dcterms:created xsi:type="dcterms:W3CDTF">2019-02-04T00:50:22Z</dcterms:created>
  <dcterms:modified xsi:type="dcterms:W3CDTF">2019-02-14T00:55:28Z</dcterms:modified>
</cp:coreProperties>
</file>