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上下水道部\営業課\経営係\経営比較分析表\上水道\H29年度分析\"/>
    </mc:Choice>
  </mc:AlternateContent>
  <workbookProtection workbookAlgorithmName="SHA-512" workbookHashValue="rTIDfHoiwG38AyHypxYCzjfTw6f1XM8YdhYuLiZ1VFZPWnZOsdvsKa7glMC/mzx48F/fOZUi9iAYwONVVEuZYA==" workbookSaltValue="u5EZ6dwDrztvGkRBg+IH/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<sst xmlns="http://schemas.openxmlformats.org/spreadsheetml/2006/main" count="232" uniqueCount="120">
  <si>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</si>
  <si>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</si>
  <si>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</si>
  <si>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</si>
  <si>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</si>
  <si>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</si>
  <si>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</si>
  <si>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</si>
  <si>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</si>
  <si>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</si>
  <si>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</si>
  <si>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</si>
  <si>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</si>
  <si>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</si>
  <si>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</si>
  <si>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</si>
  <si>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</si>
  <si>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</si>
  <si>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</si>
  <si>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</si>
  <si>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</si>
  <si>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</si>
  <si>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</si>
  <si>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</si>
  <si>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</si>
  <si>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</si>
  <si>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</si>
  <si>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</si>
  <si>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</si>
  <si>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</si>
  <si>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</si>
  <si>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</si>
  <si>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</si>
  <si>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</si>
  <si>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</si>
  <si>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</si>
  <si>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</si>
  <si>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</si>
  <si>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</si>
  <si>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</si>
  <si>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</si>
  <si>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</si>
  <si>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</si>
  <si>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</si>
  <si>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</si>
  <si>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</si>
  <si>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</si>
  <si>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</si>
  <si>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</si>
  <si>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</si>
  <si>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</si>
  <si>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</si>
  <si>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</si>
  <si>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</si>
  <si>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</si>
  <si>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</si>
  <si>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</si>
  <si>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</si>
  <si>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</si>
  <si>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</si>
  <si>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</si>
  <si>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</si>
  <si>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</si>
  <si>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</si>
  <si>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</si>
  <si>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</si>
  <si>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</si>
  <si>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</si>
  <si>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</si>
  <si>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</si>
  <si>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</si>
  <si>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</si>
  <si>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</si>
  <si>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</si>
  <si>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</si>
  <si>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</si>
  <si>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</si>
  <si>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</si>
  <si>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</si>
  <si>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</si>
  <si>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</si>
  <si>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</si>
  <si>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</si>
  <si>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</si>
  <si>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</si>
  <si>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</si>
  <si>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</si>
  <si>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</si>
  <si>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</si>
  <si>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</si>
  <si>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</si>
  <si>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</si>
  <si>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</si>
  <si>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</si>
  <si>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</si>
  <si>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</si>
  <si>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</si>
  <si>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</si>
  <si>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</si>
  <si>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</si>
  <si>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</si>
  <si>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</si>
  <si>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</si>
  <si>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</si>
  <si>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</si>
  <si>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向日市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</si>
  <si>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</si>
  <si>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</si>
  <si>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</si>
  <si>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</si>
  <si>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</si>
  <si>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</si>
  <si>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</si>
  <si>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</si>
  <si>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</si>
  <si>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</si>
  <si>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</si>
  <si>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近年100％以上で推移しており、望ましい状態といえます。今後は開発による影響が大きいと考えられ、水需要の動向を注視していきます。
　平成２９年度に策定した経営戦略では、１００%以上を維持することを目標としており、今後もこの水準を維持していきたいと考えています。
③流動比率
　流動比率は依然として類似団体を下回っており、現金等の流動資産の保有が少ないことが要因として挙げられます。
　平成２９年度は、一部事業を繰越したことにより、一時的に資金状況が良好となったことから、指標が改善しました。
④企業債残高対給水収益比率
　類似団体より低いものの、今後も水道施設の強化を進めていくことにより、建設改良による企業債の発行額が増加し、数値の悪化が見込まれます。
　経営戦略における取組では、計画的な企業債の発行を行うことにより、指標の悪化を防ぎます。
⑤料金回収率
　経常収支比率と同様、100％以上で推移しており、現在の回収率を維持することが望ましいと考えています。
⑥給水原価
　京都府営水と自己水の2水源を確保していることから、京都府営水の受水費に加え、自己水の浄水施設にかかる浄水費用、減価償却費により給水原価が高くなっています。</t>
    <rPh sb="40" eb="42">
      <t>カイハツ</t>
    </rPh>
    <rPh sb="45" eb="47">
      <t>エイキョウ</t>
    </rPh>
    <rPh sb="48" eb="49">
      <t>オオ</t>
    </rPh>
    <rPh sb="52" eb="53">
      <t>カンガ</t>
    </rPh>
    <rPh sb="57" eb="58">
      <t>ミズ</t>
    </rPh>
    <rPh sb="58" eb="60">
      <t>ジュヨウ</t>
    </rPh>
    <rPh sb="61" eb="63">
      <t>ドウコウ</t>
    </rPh>
    <rPh sb="64" eb="66">
      <t>チュウシ</t>
    </rPh>
    <rPh sb="75" eb="77">
      <t>ヘイセイ</t>
    </rPh>
    <rPh sb="79" eb="81">
      <t>ネンド</t>
    </rPh>
    <rPh sb="82" eb="84">
      <t>サクテイ</t>
    </rPh>
    <rPh sb="86" eb="88">
      <t>ケイエイ</t>
    </rPh>
    <rPh sb="88" eb="90">
      <t>センリャク</t>
    </rPh>
    <rPh sb="97" eb="99">
      <t>イジョウ</t>
    </rPh>
    <rPh sb="100" eb="102">
      <t>イジ</t>
    </rPh>
    <rPh sb="107" eb="109">
      <t>モクヒョウ</t>
    </rPh>
    <rPh sb="115" eb="117">
      <t>コンゴ</t>
    </rPh>
    <rPh sb="120" eb="122">
      <t>スイジュン</t>
    </rPh>
    <rPh sb="123" eb="125">
      <t>イジ</t>
    </rPh>
    <rPh sb="132" eb="133">
      <t>カンガ</t>
    </rPh>
    <rPh sb="201" eb="203">
      <t>ヘイセイ</t>
    </rPh>
    <rPh sb="205" eb="207">
      <t>ネンド</t>
    </rPh>
    <rPh sb="209" eb="211">
      <t>イチブ</t>
    </rPh>
    <rPh sb="211" eb="213">
      <t>ジギョウ</t>
    </rPh>
    <rPh sb="214" eb="215">
      <t>ク</t>
    </rPh>
    <rPh sb="215" eb="216">
      <t>コ</t>
    </rPh>
    <rPh sb="224" eb="227">
      <t>イチジテキ</t>
    </rPh>
    <rPh sb="228" eb="230">
      <t>シキン</t>
    </rPh>
    <rPh sb="230" eb="232">
      <t>ジョウキョウ</t>
    </rPh>
    <rPh sb="233" eb="235">
      <t>リョウコウ</t>
    </rPh>
    <rPh sb="244" eb="246">
      <t>シヒョウ</t>
    </rPh>
    <rPh sb="247" eb="249">
      <t>カイゼン</t>
    </rPh>
    <rPh sb="290" eb="292">
      <t>キョウカ</t>
    </rPh>
    <rPh sb="338" eb="340">
      <t>ケイエイ</t>
    </rPh>
    <rPh sb="340" eb="342">
      <t>センリャク</t>
    </rPh>
    <rPh sb="346" eb="348">
      <t>トリクミ</t>
    </rPh>
    <rPh sb="351" eb="354">
      <t>ケイカクテキ</t>
    </rPh>
    <rPh sb="355" eb="357">
      <t>キギョウ</t>
    </rPh>
    <rPh sb="357" eb="358">
      <t>サイ</t>
    </rPh>
    <rPh sb="359" eb="361">
      <t>ハッコウ</t>
    </rPh>
    <rPh sb="362" eb="363">
      <t>オコナ</t>
    </rPh>
    <rPh sb="370" eb="372">
      <t>シヒョウ</t>
    </rPh>
    <rPh sb="373" eb="375">
      <t>アッカ</t>
    </rPh>
    <rPh sb="376" eb="377">
      <t>フセ</t>
    </rPh>
    <phoneticPr fontId="4"/>
  </si>
  <si>
    <t>①有形固定資産減価償却率
　他市町よりやや高い率で推移していますが、概ね全国平均と同様であり、資産全体の半分程度償却が進んでいます。
②管路経年化率
　年々数値が悪化しており、法定耐用年数を経過した管路が増してきています。なお、法定耐用年数を経過した管路であっても、状態が良好で使用可能な管路は、有効に活用しています。
③管路更新率
　積極的に管路の更新を進めており、類似団体を上回るペースで更新を進めています。今後も基幹管路を中心とした管路の更新に積極的に取り組んでいきます。</t>
    <rPh sb="208" eb="210">
      <t>コンゴ</t>
    </rPh>
    <rPh sb="211" eb="213">
      <t>キカン</t>
    </rPh>
    <rPh sb="213" eb="215">
      <t>カンロ</t>
    </rPh>
    <rPh sb="216" eb="218">
      <t>チュウシン</t>
    </rPh>
    <rPh sb="221" eb="223">
      <t>カンロ</t>
    </rPh>
    <rPh sb="224" eb="226">
      <t>コウシン</t>
    </rPh>
    <rPh sb="227" eb="230">
      <t>セッキョクテキ</t>
    </rPh>
    <rPh sb="231" eb="232">
      <t>ト</t>
    </rPh>
    <rPh sb="233" eb="234">
      <t>ク</t>
    </rPh>
    <phoneticPr fontId="4"/>
  </si>
  <si>
    <t>　本市では、平成２９年度に「向日市水道事業経営戦略」を策定し、「経常収支比率」「流動比率」「企業債残高対給水収益比率」などを重要な指標と定め、併せて「基幹管路耐震適合率」の向上を目指しております。
　平成２９年度は、経常収支比率や料金回収率で、概ね前年と同様の決算状況となりましたが、企業債残高が増加したことから、企業債残高対給水収益比率の悪化へと繋がりました。今後もアセットマネジメントによる水道施設の強化を進めていくため、建設改良費の増加と、それに伴う企業債の増加が見込まれますが、計画的な経営を行っていきます。</t>
    <rPh sb="27" eb="29">
      <t>サクテイ</t>
    </rPh>
    <rPh sb="68" eb="69">
      <t>サダ</t>
    </rPh>
    <rPh sb="100" eb="102">
      <t>ヘイセイ</t>
    </rPh>
    <rPh sb="104" eb="106">
      <t>ネンド</t>
    </rPh>
    <rPh sb="108" eb="110">
      <t>ケイジョウ</t>
    </rPh>
    <rPh sb="110" eb="112">
      <t>シュウシ</t>
    </rPh>
    <rPh sb="112" eb="114">
      <t>ヒリツ</t>
    </rPh>
    <rPh sb="115" eb="117">
      <t>リョウキン</t>
    </rPh>
    <rPh sb="117" eb="119">
      <t>カイシュウ</t>
    </rPh>
    <rPh sb="119" eb="120">
      <t>リツ</t>
    </rPh>
    <rPh sb="122" eb="123">
      <t>オオム</t>
    </rPh>
    <rPh sb="124" eb="126">
      <t>ゼンネン</t>
    </rPh>
    <rPh sb="127" eb="129">
      <t>ドウヨウ</t>
    </rPh>
    <rPh sb="130" eb="132">
      <t>ケッサン</t>
    </rPh>
    <rPh sb="132" eb="134">
      <t>ジョウキョウ</t>
    </rPh>
    <rPh sb="142" eb="144">
      <t>キギョウ</t>
    </rPh>
    <rPh sb="144" eb="145">
      <t>サイ</t>
    </rPh>
    <rPh sb="145" eb="147">
      <t>ザンダカ</t>
    </rPh>
    <rPh sb="148" eb="150">
      <t>ゾウカ</t>
    </rPh>
    <rPh sb="157" eb="159">
      <t>キギョウ</t>
    </rPh>
    <rPh sb="159" eb="160">
      <t>サイ</t>
    </rPh>
    <rPh sb="160" eb="162">
      <t>ザンダカ</t>
    </rPh>
    <rPh sb="162" eb="163">
      <t>タイ</t>
    </rPh>
    <rPh sb="163" eb="165">
      <t>キュウスイ</t>
    </rPh>
    <rPh sb="165" eb="167">
      <t>シュウエキ</t>
    </rPh>
    <rPh sb="167" eb="169">
      <t>ヒリツ</t>
    </rPh>
    <rPh sb="170" eb="172">
      <t>アッカ</t>
    </rPh>
    <rPh sb="174" eb="175">
      <t>ツナ</t>
    </rPh>
    <rPh sb="181" eb="183">
      <t>コンゴ</t>
    </rPh>
    <rPh sb="197" eb="199">
      <t>スイドウ</t>
    </rPh>
    <rPh sb="199" eb="201">
      <t>シセツ</t>
    </rPh>
    <rPh sb="202" eb="204">
      <t>キョウカ</t>
    </rPh>
    <rPh sb="243" eb="246">
      <t>ケイカクテキ</t>
    </rPh>
    <rPh sb="247" eb="249">
      <t>ケイエイ</t>
    </rPh>
    <rPh sb="250" eb="25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</si>
</sst>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0.86</c:v>
                </c:pt>
                <c:pt idx="1">
                  <c:v>1.1100000000000001</c:v>
                </c:pt>
                <c:pt idx="2">
                  <c:v>2.7</c:v>
                </c:pt>
                <c:pt idx="3">
                  <c:v>1.1599999999999999</c:v>
                </c:pt>
                <c:pt idx="4">
                  <c:v>1.5</c:v>
                </c:pt>
              </c:numCache>
            </c:numRef>
          </c:val>
          <c:extLst>
            <c:ext xmlns:c16="http://schemas.microsoft.com/office/drawing/2014/chart" uri="{C3380CC4-5D6E-409C-BE32-E72D297353CC}">
              <c16:uniqueId val="{00000000-FFD6-402D-8DA5-8730565959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FFD6-402D-8DA5-8730565959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47.46</c:v>
                </c:pt>
                <c:pt idx="1">
                  <c:v>45.78</c:v>
                </c:pt>
                <c:pt idx="2">
                  <c:v>45.45</c:v>
                </c:pt>
                <c:pt idx="3">
                  <c:v>45.67</c:v>
                </c:pt>
                <c:pt idx="4">
                  <c:v>46.4</c:v>
                </c:pt>
              </c:numCache>
            </c:numRef>
          </c:val>
          <c:extLst>
            <c:ext xmlns:c16="http://schemas.microsoft.com/office/drawing/2014/chart" uri="{C3380CC4-5D6E-409C-BE32-E72D297353CC}">
              <c16:uniqueId val="{00000000-CD3C-46A1-AD17-B25E1A55035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CD3C-46A1-AD17-B25E1A55035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93.26</c:v>
                </c:pt>
                <c:pt idx="1">
                  <c:v>95.45</c:v>
                </c:pt>
                <c:pt idx="2">
                  <c:v>95.58</c:v>
                </c:pt>
                <c:pt idx="3">
                  <c:v>96.36</c:v>
                </c:pt>
                <c:pt idx="4">
                  <c:v>95.11</c:v>
                </c:pt>
              </c:numCache>
            </c:numRef>
          </c:val>
          <c:extLst>
            <c:ext xmlns:c16="http://schemas.microsoft.com/office/drawing/2014/chart" uri="{C3380CC4-5D6E-409C-BE32-E72D297353CC}">
              <c16:uniqueId val="{00000000-42A0-4306-8681-F3CB513F074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42A0-4306-8681-F3CB513F074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103.73</c:v>
                </c:pt>
                <c:pt idx="1">
                  <c:v>111.44</c:v>
                </c:pt>
                <c:pt idx="2">
                  <c:v>116.13</c:v>
                </c:pt>
                <c:pt idx="3">
                  <c:v>117.11</c:v>
                </c:pt>
                <c:pt idx="4">
                  <c:v>117.08</c:v>
                </c:pt>
              </c:numCache>
            </c:numRef>
          </c:val>
          <c:extLst>
            <c:ext xmlns:c16="http://schemas.microsoft.com/office/drawing/2014/chart" uri="{C3380CC4-5D6E-409C-BE32-E72D297353CC}">
              <c16:uniqueId val="{00000000-75B3-4185-B91A-A7535FA95FA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75B3-4185-B91A-A7535FA95FA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46.27</c:v>
                </c:pt>
                <c:pt idx="1">
                  <c:v>47.04</c:v>
                </c:pt>
                <c:pt idx="2">
                  <c:v>47.33</c:v>
                </c:pt>
                <c:pt idx="3">
                  <c:v>47.59</c:v>
                </c:pt>
                <c:pt idx="4">
                  <c:v>48.15</c:v>
                </c:pt>
              </c:numCache>
            </c:numRef>
          </c:val>
          <c:extLst>
            <c:ext xmlns:c16="http://schemas.microsoft.com/office/drawing/2014/chart" uri="{C3380CC4-5D6E-409C-BE32-E72D297353CC}">
              <c16:uniqueId val="{00000000-F4AA-4D20-8B37-196F807298E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F4AA-4D20-8B37-196F807298E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8.43</c:v>
                </c:pt>
                <c:pt idx="1">
                  <c:v>10.69</c:v>
                </c:pt>
                <c:pt idx="2">
                  <c:v>12.04</c:v>
                </c:pt>
                <c:pt idx="3">
                  <c:v>13.03</c:v>
                </c:pt>
                <c:pt idx="4">
                  <c:v>13.36</c:v>
                </c:pt>
              </c:numCache>
            </c:numRef>
          </c:val>
          <c:extLst>
            <c:ext xmlns:c16="http://schemas.microsoft.com/office/drawing/2014/chart" uri="{C3380CC4-5D6E-409C-BE32-E72D297353CC}">
              <c16:uniqueId val="{00000000-D53A-4CE8-8390-E7F2BB80235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D53A-4CE8-8390-E7F2BB80235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43.86</c:v>
                </c:pt>
                <c:pt idx="1">
                  <c:v>0</c:v>
                </c:pt>
                <c:pt idx="2">
                  <c:v>0</c:v>
                </c:pt>
                <c:pt idx="3">
                  <c:v>0</c:v>
                </c:pt>
                <c:pt idx="4">
                  <c:v>0</c:v>
                </c:pt>
              </c:numCache>
            </c:numRef>
          </c:val>
          <c:extLst>
            <c:ext xmlns:c16="http://schemas.microsoft.com/office/drawing/2014/chart" uri="{C3380CC4-5D6E-409C-BE32-E72D297353CC}">
              <c16:uniqueId val="{00000000-A7C2-41F1-A641-BB79BB8AE36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A7C2-41F1-A641-BB79BB8AE36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389.66</c:v>
                </c:pt>
                <c:pt idx="1">
                  <c:v>247.79</c:v>
                </c:pt>
                <c:pt idx="2">
                  <c:v>253.74</c:v>
                </c:pt>
                <c:pt idx="3">
                  <c:v>254.74</c:v>
                </c:pt>
                <c:pt idx="4">
                  <c:v>323.58999999999997</c:v>
                </c:pt>
              </c:numCache>
            </c:numRef>
          </c:val>
          <c:extLst>
            <c:ext xmlns:c16="http://schemas.microsoft.com/office/drawing/2014/chart" uri="{C3380CC4-5D6E-409C-BE32-E72D297353CC}">
              <c16:uniqueId val="{00000000-622A-466E-A1C5-1703C612D82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622A-466E-A1C5-1703C612D82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195.57</c:v>
                </c:pt>
                <c:pt idx="1">
                  <c:v>198.45</c:v>
                </c:pt>
                <c:pt idx="2">
                  <c:v>223.04</c:v>
                </c:pt>
                <c:pt idx="3">
                  <c:v>241.03</c:v>
                </c:pt>
                <c:pt idx="4">
                  <c:v>247.37</c:v>
                </c:pt>
              </c:numCache>
            </c:numRef>
          </c:val>
          <c:extLst>
            <c:ext xmlns:c16="http://schemas.microsoft.com/office/drawing/2014/chart" uri="{C3380CC4-5D6E-409C-BE32-E72D297353CC}">
              <c16:uniqueId val="{00000000-9B50-45F1-BC80-99C262A9CE5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9B50-45F1-BC80-99C262A9CE5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98.86</c:v>
                </c:pt>
                <c:pt idx="1">
                  <c:v>104.38</c:v>
                </c:pt>
                <c:pt idx="2">
                  <c:v>108.74</c:v>
                </c:pt>
                <c:pt idx="3">
                  <c:v>111.17</c:v>
                </c:pt>
                <c:pt idx="4">
                  <c:v>111.33</c:v>
                </c:pt>
              </c:numCache>
            </c:numRef>
          </c:val>
          <c:extLst>
            <c:ext xmlns:c16="http://schemas.microsoft.com/office/drawing/2014/chart" uri="{C3380CC4-5D6E-409C-BE32-E72D297353CC}">
              <c16:uniqueId val="{00000000-5F0F-4472-8E1D-BA23D25872B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5F0F-4472-8E1D-BA23D25872B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213.32</c:v>
                </c:pt>
                <c:pt idx="1">
                  <c:v>202.82</c:v>
                </c:pt>
                <c:pt idx="2">
                  <c:v>185.53</c:v>
                </c:pt>
                <c:pt idx="3">
                  <c:v>179.76</c:v>
                </c:pt>
                <c:pt idx="4">
                  <c:v>179.36</c:v>
                </c:pt>
              </c:numCache>
            </c:numRef>
          </c:val>
          <c:extLst>
            <c:ext xmlns:c16="http://schemas.microsoft.com/office/drawing/2014/chart" uri="{C3380CC4-5D6E-409C-BE32-E72D297353CC}">
              <c16:uniqueId val="{00000000-C99C-44FC-B193-B8A83672C3A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C99C-44FC-B193-B8A83672C3A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9"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向日市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56955</v>
      </c>
      <c r="AM8" s="59"/>
      <c r="AN8" s="59"/>
      <c r="AO8" s="59"/>
      <c r="AP8" s="59"/>
      <c r="AQ8" s="59"/>
      <c r="AR8" s="59"/>
      <c r="AS8" s="59"/>
      <c r="AT8" s="50">
        <f>データ!$S$6</f>
        <v>7.72</v>
      </c>
      <c r="AU8" s="51"/>
      <c r="AV8" s="51"/>
      <c r="AW8" s="51"/>
      <c r="AX8" s="51"/>
      <c r="AY8" s="51"/>
      <c r="AZ8" s="51"/>
      <c r="BA8" s="51"/>
      <c r="BB8" s="52">
        <f>データ!$T$6</f>
        <v>7377.59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68.06</v>
      </c>
      <c r="J10" s="51"/>
      <c r="K10" s="51"/>
      <c r="L10" s="51"/>
      <c r="M10" s="51"/>
      <c r="N10" s="51"/>
      <c r="O10" s="62"/>
      <c r="P10" s="52">
        <f>データ!$P$6</f>
        <v>100</v>
      </c>
      <c r="Q10" s="52"/>
      <c r="R10" s="52"/>
      <c r="S10" s="52"/>
      <c r="T10" s="52"/>
      <c r="U10" s="52"/>
      <c r="V10" s="52"/>
      <c r="W10" s="59">
        <f>データ!$Q$6</f>
        <v>3348</v>
      </c>
      <c r="X10" s="59"/>
      <c r="Y10" s="59"/>
      <c r="Z10" s="59"/>
      <c r="AA10" s="59"/>
      <c r="AB10" s="59"/>
      <c r="AC10" s="59"/>
      <c r="AD10" s="2"/>
      <c r="AE10" s="2"/>
      <c r="AF10" s="2"/>
      <c r="AG10" s="2"/>
      <c r="AH10" s="4"/>
      <c r="AI10" s="4"/>
      <c r="AJ10" s="4"/>
      <c r="AK10" s="4"/>
      <c r="AL10" s="59">
        <f>データ!$U$6</f>
        <v>57181</v>
      </c>
      <c r="AM10" s="59"/>
      <c r="AN10" s="59"/>
      <c r="AO10" s="59"/>
      <c r="AP10" s="59"/>
      <c r="AQ10" s="59"/>
      <c r="AR10" s="59"/>
      <c r="AS10" s="59"/>
      <c r="AT10" s="50">
        <f>データ!$V$6</f>
        <v>7.72</v>
      </c>
      <c r="AU10" s="51"/>
      <c r="AV10" s="51"/>
      <c r="AW10" s="51"/>
      <c r="AX10" s="51"/>
      <c r="AY10" s="51"/>
      <c r="AZ10" s="51"/>
      <c r="BA10" s="51"/>
      <c r="BB10" s="52">
        <f>データ!$W$6</f>
        <v>7406.87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tz4axshl+SD7mORE2RwkNJvRA6s6H2rdfmHEFeExyVo4/PMW2cBK54gHExeukU1h8++9D3H0BHtm3Rg5gv3t/Q==" saltValue="r9b0m9U9z/zZ0fZD8TcNF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262081</v>
      </c>
      <c r="D6" s="33">
        <f t="shared" si="3"/>
        <v>46</v>
      </c>
      <c r="E6" s="33">
        <f t="shared" si="3"/>
        <v>1</v>
      </c>
      <c r="F6" s="33">
        <f t="shared" si="3"/>
        <v>0</v>
      </c>
      <c r="G6" s="33">
        <f t="shared" si="3"/>
        <v>1</v>
      </c>
      <c r="H6" s="33" t="str">
        <f t="shared" si="3"/>
        <v>京都府　向日市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68.06</v>
      </c>
      <c r="P6" s="34">
        <f t="shared" si="3"/>
        <v>100</v>
      </c>
      <c r="Q6" s="34">
        <f t="shared" si="3"/>
        <v>3348</v>
      </c>
      <c r="R6" s="34">
        <f t="shared" si="3"/>
        <v>56955</v>
      </c>
      <c r="S6" s="34">
        <f t="shared" si="3"/>
        <v>7.72</v>
      </c>
      <c r="T6" s="34">
        <f t="shared" si="3"/>
        <v>7377.59</v>
      </c>
      <c r="U6" s="34">
        <f t="shared" si="3"/>
        <v>57181</v>
      </c>
      <c r="V6" s="34">
        <f t="shared" si="3"/>
        <v>7.72</v>
      </c>
      <c r="W6" s="34">
        <f t="shared" si="3"/>
        <v>7406.87</v>
      </c>
      <c r="X6" s="35">
        <f>IF(X7="",NA(),X7)</f>
        <v>103.73</v>
      </c>
      <c r="Y6" s="35">
        <f t="shared" ref="Y6:AG6" si="4">IF(Y7="",NA(),Y7)</f>
        <v>111.44</v>
      </c>
      <c r="Z6" s="35">
        <f t="shared" si="4"/>
        <v>116.13</v>
      </c>
      <c r="AA6" s="35">
        <f t="shared" si="4"/>
        <v>117.11</v>
      </c>
      <c r="AB6" s="35">
        <f t="shared" si="4"/>
        <v>117.08</v>
      </c>
      <c r="AC6" s="35">
        <f t="shared" si="4"/>
        <v>107.8</v>
      </c>
      <c r="AD6" s="35">
        <f t="shared" si="4"/>
        <v>111.96</v>
      </c>
      <c r="AE6" s="35">
        <f t="shared" si="4"/>
        <v>112.69</v>
      </c>
      <c r="AF6" s="35">
        <f t="shared" si="4"/>
        <v>113.16</v>
      </c>
      <c r="AG6" s="35">
        <f t="shared" si="4"/>
        <v>112.15</v>
      </c>
      <c r="AH6" s="34" t="str">
        <f>IF(AH7="","",IF(AH7="-","【-】","【"&amp;SUBSTITUTE(TEXT(AH7,"#,##0.00"),"-","△")&amp;"】"))</f>
        <v>【113.39】</v>
      </c>
      <c r="AI6" s="35">
        <f>IF(AI7="",NA(),AI7)</f>
        <v>43.86</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389.66</v>
      </c>
      <c r="AU6" s="35">
        <f t="shared" ref="AU6:BC6" si="6">IF(AU7="",NA(),AU7)</f>
        <v>247.79</v>
      </c>
      <c r="AV6" s="35">
        <f t="shared" si="6"/>
        <v>253.74</v>
      </c>
      <c r="AW6" s="35">
        <f t="shared" si="6"/>
        <v>254.74</v>
      </c>
      <c r="AX6" s="35">
        <f t="shared" si="6"/>
        <v>323.58999999999997</v>
      </c>
      <c r="AY6" s="35">
        <f t="shared" si="6"/>
        <v>739.59</v>
      </c>
      <c r="AZ6" s="35">
        <f t="shared" si="6"/>
        <v>335.95</v>
      </c>
      <c r="BA6" s="35">
        <f t="shared" si="6"/>
        <v>346.59</v>
      </c>
      <c r="BB6" s="35">
        <f t="shared" si="6"/>
        <v>357.82</v>
      </c>
      <c r="BC6" s="35">
        <f t="shared" si="6"/>
        <v>355.5</v>
      </c>
      <c r="BD6" s="34" t="str">
        <f>IF(BD7="","",IF(BD7="-","【-】","【"&amp;SUBSTITUTE(TEXT(BD7,"#,##0.00"),"-","△")&amp;"】"))</f>
        <v>【264.34】</v>
      </c>
      <c r="BE6" s="35">
        <f>IF(BE7="",NA(),BE7)</f>
        <v>195.57</v>
      </c>
      <c r="BF6" s="35">
        <f t="shared" ref="BF6:BN6" si="7">IF(BF7="",NA(),BF7)</f>
        <v>198.45</v>
      </c>
      <c r="BG6" s="35">
        <f t="shared" si="7"/>
        <v>223.04</v>
      </c>
      <c r="BH6" s="35">
        <f t="shared" si="7"/>
        <v>241.03</v>
      </c>
      <c r="BI6" s="35">
        <f t="shared" si="7"/>
        <v>247.37</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98.86</v>
      </c>
      <c r="BQ6" s="35">
        <f t="shared" ref="BQ6:BY6" si="8">IF(BQ7="",NA(),BQ7)</f>
        <v>104.38</v>
      </c>
      <c r="BR6" s="35">
        <f t="shared" si="8"/>
        <v>108.74</v>
      </c>
      <c r="BS6" s="35">
        <f t="shared" si="8"/>
        <v>111.17</v>
      </c>
      <c r="BT6" s="35">
        <f t="shared" si="8"/>
        <v>111.33</v>
      </c>
      <c r="BU6" s="35">
        <f t="shared" si="8"/>
        <v>99.46</v>
      </c>
      <c r="BV6" s="35">
        <f t="shared" si="8"/>
        <v>105.21</v>
      </c>
      <c r="BW6" s="35">
        <f t="shared" si="8"/>
        <v>105.71</v>
      </c>
      <c r="BX6" s="35">
        <f t="shared" si="8"/>
        <v>106.01</v>
      </c>
      <c r="BY6" s="35">
        <f t="shared" si="8"/>
        <v>104.57</v>
      </c>
      <c r="BZ6" s="34" t="str">
        <f>IF(BZ7="","",IF(BZ7="-","【-】","【"&amp;SUBSTITUTE(TEXT(BZ7,"#,##0.00"),"-","△")&amp;"】"))</f>
        <v>【104.36】</v>
      </c>
      <c r="CA6" s="35">
        <f>IF(CA7="",NA(),CA7)</f>
        <v>213.32</v>
      </c>
      <c r="CB6" s="35">
        <f t="shared" ref="CB6:CJ6" si="9">IF(CB7="",NA(),CB7)</f>
        <v>202.82</v>
      </c>
      <c r="CC6" s="35">
        <f t="shared" si="9"/>
        <v>185.53</v>
      </c>
      <c r="CD6" s="35">
        <f t="shared" si="9"/>
        <v>179.76</v>
      </c>
      <c r="CE6" s="35">
        <f t="shared" si="9"/>
        <v>179.36</v>
      </c>
      <c r="CF6" s="35">
        <f t="shared" si="9"/>
        <v>171.78</v>
      </c>
      <c r="CG6" s="35">
        <f t="shared" si="9"/>
        <v>162.59</v>
      </c>
      <c r="CH6" s="35">
        <f t="shared" si="9"/>
        <v>162.15</v>
      </c>
      <c r="CI6" s="35">
        <f t="shared" si="9"/>
        <v>162.24</v>
      </c>
      <c r="CJ6" s="35">
        <f t="shared" si="9"/>
        <v>165.47</v>
      </c>
      <c r="CK6" s="34" t="str">
        <f>IF(CK7="","",IF(CK7="-","【-】","【"&amp;SUBSTITUTE(TEXT(CK7,"#,##0.00"),"-","△")&amp;"】"))</f>
        <v>【165.71】</v>
      </c>
      <c r="CL6" s="35">
        <f>IF(CL7="",NA(),CL7)</f>
        <v>47.46</v>
      </c>
      <c r="CM6" s="35">
        <f t="shared" ref="CM6:CU6" si="10">IF(CM7="",NA(),CM7)</f>
        <v>45.78</v>
      </c>
      <c r="CN6" s="35">
        <f t="shared" si="10"/>
        <v>45.45</v>
      </c>
      <c r="CO6" s="35">
        <f t="shared" si="10"/>
        <v>45.67</v>
      </c>
      <c r="CP6" s="35">
        <f t="shared" si="10"/>
        <v>46.4</v>
      </c>
      <c r="CQ6" s="35">
        <f t="shared" si="10"/>
        <v>59.68</v>
      </c>
      <c r="CR6" s="35">
        <f t="shared" si="10"/>
        <v>59.17</v>
      </c>
      <c r="CS6" s="35">
        <f t="shared" si="10"/>
        <v>59.34</v>
      </c>
      <c r="CT6" s="35">
        <f t="shared" si="10"/>
        <v>59.11</v>
      </c>
      <c r="CU6" s="35">
        <f t="shared" si="10"/>
        <v>59.74</v>
      </c>
      <c r="CV6" s="34" t="str">
        <f>IF(CV7="","",IF(CV7="-","【-】","【"&amp;SUBSTITUTE(TEXT(CV7,"#,##0.00"),"-","△")&amp;"】"))</f>
        <v>【60.41】</v>
      </c>
      <c r="CW6" s="35">
        <f>IF(CW7="",NA(),CW7)</f>
        <v>93.26</v>
      </c>
      <c r="CX6" s="35">
        <f t="shared" ref="CX6:DF6" si="11">IF(CX7="",NA(),CX7)</f>
        <v>95.45</v>
      </c>
      <c r="CY6" s="35">
        <f t="shared" si="11"/>
        <v>95.58</v>
      </c>
      <c r="CZ6" s="35">
        <f t="shared" si="11"/>
        <v>96.36</v>
      </c>
      <c r="DA6" s="35">
        <f t="shared" si="11"/>
        <v>95.11</v>
      </c>
      <c r="DB6" s="35">
        <f t="shared" si="11"/>
        <v>87.63</v>
      </c>
      <c r="DC6" s="35">
        <f t="shared" si="11"/>
        <v>87.6</v>
      </c>
      <c r="DD6" s="35">
        <f t="shared" si="11"/>
        <v>87.74</v>
      </c>
      <c r="DE6" s="35">
        <f t="shared" si="11"/>
        <v>87.91</v>
      </c>
      <c r="DF6" s="35">
        <f t="shared" si="11"/>
        <v>87.28</v>
      </c>
      <c r="DG6" s="34" t="str">
        <f>IF(DG7="","",IF(DG7="-","【-】","【"&amp;SUBSTITUTE(TEXT(DG7,"#,##0.00"),"-","△")&amp;"】"))</f>
        <v>【89.93】</v>
      </c>
      <c r="DH6" s="35">
        <f>IF(DH7="",NA(),DH7)</f>
        <v>46.27</v>
      </c>
      <c r="DI6" s="35">
        <f t="shared" ref="DI6:DQ6" si="12">IF(DI7="",NA(),DI7)</f>
        <v>47.04</v>
      </c>
      <c r="DJ6" s="35">
        <f t="shared" si="12"/>
        <v>47.33</v>
      </c>
      <c r="DK6" s="35">
        <f t="shared" si="12"/>
        <v>47.59</v>
      </c>
      <c r="DL6" s="35">
        <f t="shared" si="12"/>
        <v>48.15</v>
      </c>
      <c r="DM6" s="35">
        <f t="shared" si="12"/>
        <v>39.65</v>
      </c>
      <c r="DN6" s="35">
        <f t="shared" si="12"/>
        <v>45.25</v>
      </c>
      <c r="DO6" s="35">
        <f t="shared" si="12"/>
        <v>46.27</v>
      </c>
      <c r="DP6" s="35">
        <f t="shared" si="12"/>
        <v>46.88</v>
      </c>
      <c r="DQ6" s="35">
        <f t="shared" si="12"/>
        <v>46.94</v>
      </c>
      <c r="DR6" s="34" t="str">
        <f>IF(DR7="","",IF(DR7="-","【-】","【"&amp;SUBSTITUTE(TEXT(DR7,"#,##0.00"),"-","△")&amp;"】"))</f>
        <v>【48.12】</v>
      </c>
      <c r="DS6" s="35">
        <f>IF(DS7="",NA(),DS7)</f>
        <v>8.43</v>
      </c>
      <c r="DT6" s="35">
        <f t="shared" ref="DT6:EB6" si="13">IF(DT7="",NA(),DT7)</f>
        <v>10.69</v>
      </c>
      <c r="DU6" s="35">
        <f t="shared" si="13"/>
        <v>12.04</v>
      </c>
      <c r="DV6" s="35">
        <f t="shared" si="13"/>
        <v>13.03</v>
      </c>
      <c r="DW6" s="35">
        <f t="shared" si="13"/>
        <v>13.36</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0.86</v>
      </c>
      <c r="EE6" s="35">
        <f t="shared" ref="EE6:EM6" si="14">IF(EE7="",NA(),EE7)</f>
        <v>1.1100000000000001</v>
      </c>
      <c r="EF6" s="35">
        <f t="shared" si="14"/>
        <v>2.7</v>
      </c>
      <c r="EG6" s="35">
        <f t="shared" si="14"/>
        <v>1.1599999999999999</v>
      </c>
      <c r="EH6" s="35">
        <f t="shared" si="14"/>
        <v>1.5</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262081</v>
      </c>
      <c r="D7" s="37">
        <v>46</v>
      </c>
      <c r="E7" s="37">
        <v>1</v>
      </c>
      <c r="F7" s="37">
        <v>0</v>
      </c>
      <c r="G7" s="37">
        <v>1</v>
      </c>
      <c r="H7" s="37" t="s">
        <v>105</v>
      </c>
      <c r="I7" s="37" t="s">
        <v>106</v>
      </c>
      <c r="J7" s="37" t="s">
        <v>107</v>
      </c>
      <c r="K7" s="37" t="s">
        <v>108</v>
      </c>
      <c r="L7" s="37" t="s">
        <v>109</v>
      </c>
      <c r="M7" s="37" t="s">
        <v>110</v>
      </c>
      <c r="N7" s="38" t="s">
        <v>111</v>
      </c>
      <c r="O7" s="38">
        <v>68.06</v>
      </c>
      <c r="P7" s="38">
        <v>100</v>
      </c>
      <c r="Q7" s="38">
        <v>3348</v>
      </c>
      <c r="R7" s="38">
        <v>56955</v>
      </c>
      <c r="S7" s="38">
        <v>7.72</v>
      </c>
      <c r="T7" s="38">
        <v>7377.59</v>
      </c>
      <c r="U7" s="38">
        <v>57181</v>
      </c>
      <c r="V7" s="38">
        <v>7.72</v>
      </c>
      <c r="W7" s="38">
        <v>7406.87</v>
      </c>
      <c r="X7" s="38">
        <v>103.73</v>
      </c>
      <c r="Y7" s="38">
        <v>111.44</v>
      </c>
      <c r="Z7" s="38">
        <v>116.13</v>
      </c>
      <c r="AA7" s="38">
        <v>117.11</v>
      </c>
      <c r="AB7" s="38">
        <v>117.08</v>
      </c>
      <c r="AC7" s="38">
        <v>107.8</v>
      </c>
      <c r="AD7" s="38">
        <v>111.96</v>
      </c>
      <c r="AE7" s="38">
        <v>112.69</v>
      </c>
      <c r="AF7" s="38">
        <v>113.16</v>
      </c>
      <c r="AG7" s="38">
        <v>112.15</v>
      </c>
      <c r="AH7" s="38">
        <v>113.39</v>
      </c>
      <c r="AI7" s="38">
        <v>43.86</v>
      </c>
      <c r="AJ7" s="38">
        <v>0</v>
      </c>
      <c r="AK7" s="38">
        <v>0</v>
      </c>
      <c r="AL7" s="38">
        <v>0</v>
      </c>
      <c r="AM7" s="38">
        <v>0</v>
      </c>
      <c r="AN7" s="38">
        <v>4.3899999999999997</v>
      </c>
      <c r="AO7" s="38">
        <v>0.41</v>
      </c>
      <c r="AP7" s="38">
        <v>0.54</v>
      </c>
      <c r="AQ7" s="38">
        <v>0.68</v>
      </c>
      <c r="AR7" s="38">
        <v>1</v>
      </c>
      <c r="AS7" s="38">
        <v>0.85</v>
      </c>
      <c r="AT7" s="38">
        <v>389.66</v>
      </c>
      <c r="AU7" s="38">
        <v>247.79</v>
      </c>
      <c r="AV7" s="38">
        <v>253.74</v>
      </c>
      <c r="AW7" s="38">
        <v>254.74</v>
      </c>
      <c r="AX7" s="38">
        <v>323.58999999999997</v>
      </c>
      <c r="AY7" s="38">
        <v>739.59</v>
      </c>
      <c r="AZ7" s="38">
        <v>335.95</v>
      </c>
      <c r="BA7" s="38">
        <v>346.59</v>
      </c>
      <c r="BB7" s="38">
        <v>357.82</v>
      </c>
      <c r="BC7" s="38">
        <v>355.5</v>
      </c>
      <c r="BD7" s="38">
        <v>264.33999999999997</v>
      </c>
      <c r="BE7" s="38">
        <v>195.57</v>
      </c>
      <c r="BF7" s="38">
        <v>198.45</v>
      </c>
      <c r="BG7" s="38">
        <v>223.04</v>
      </c>
      <c r="BH7" s="38">
        <v>241.03</v>
      </c>
      <c r="BI7" s="38">
        <v>247.37</v>
      </c>
      <c r="BJ7" s="38">
        <v>324.08999999999997</v>
      </c>
      <c r="BK7" s="38">
        <v>319.82</v>
      </c>
      <c r="BL7" s="38">
        <v>312.02999999999997</v>
      </c>
      <c r="BM7" s="38">
        <v>307.45999999999998</v>
      </c>
      <c r="BN7" s="38">
        <v>312.58</v>
      </c>
      <c r="BO7" s="38">
        <v>274.27</v>
      </c>
      <c r="BP7" s="38">
        <v>98.86</v>
      </c>
      <c r="BQ7" s="38">
        <v>104.38</v>
      </c>
      <c r="BR7" s="38">
        <v>108.74</v>
      </c>
      <c r="BS7" s="38">
        <v>111.17</v>
      </c>
      <c r="BT7" s="38">
        <v>111.33</v>
      </c>
      <c r="BU7" s="38">
        <v>99.46</v>
      </c>
      <c r="BV7" s="38">
        <v>105.21</v>
      </c>
      <c r="BW7" s="38">
        <v>105.71</v>
      </c>
      <c r="BX7" s="38">
        <v>106.01</v>
      </c>
      <c r="BY7" s="38">
        <v>104.57</v>
      </c>
      <c r="BZ7" s="38">
        <v>104.36</v>
      </c>
      <c r="CA7" s="38">
        <v>213.32</v>
      </c>
      <c r="CB7" s="38">
        <v>202.82</v>
      </c>
      <c r="CC7" s="38">
        <v>185.53</v>
      </c>
      <c r="CD7" s="38">
        <v>179.76</v>
      </c>
      <c r="CE7" s="38">
        <v>179.36</v>
      </c>
      <c r="CF7" s="38">
        <v>171.78</v>
      </c>
      <c r="CG7" s="38">
        <v>162.59</v>
      </c>
      <c r="CH7" s="38">
        <v>162.15</v>
      </c>
      <c r="CI7" s="38">
        <v>162.24</v>
      </c>
      <c r="CJ7" s="38">
        <v>165.47</v>
      </c>
      <c r="CK7" s="38">
        <v>165.71</v>
      </c>
      <c r="CL7" s="38">
        <v>47.46</v>
      </c>
      <c r="CM7" s="38">
        <v>45.78</v>
      </c>
      <c r="CN7" s="38">
        <v>45.45</v>
      </c>
      <c r="CO7" s="38">
        <v>45.67</v>
      </c>
      <c r="CP7" s="38">
        <v>46.4</v>
      </c>
      <c r="CQ7" s="38">
        <v>59.68</v>
      </c>
      <c r="CR7" s="38">
        <v>59.17</v>
      </c>
      <c r="CS7" s="38">
        <v>59.34</v>
      </c>
      <c r="CT7" s="38">
        <v>59.11</v>
      </c>
      <c r="CU7" s="38">
        <v>59.74</v>
      </c>
      <c r="CV7" s="38">
        <v>60.41</v>
      </c>
      <c r="CW7" s="38">
        <v>93.26</v>
      </c>
      <c r="CX7" s="38">
        <v>95.45</v>
      </c>
      <c r="CY7" s="38">
        <v>95.58</v>
      </c>
      <c r="CZ7" s="38">
        <v>96.36</v>
      </c>
      <c r="DA7" s="38">
        <v>95.11</v>
      </c>
      <c r="DB7" s="38">
        <v>87.63</v>
      </c>
      <c r="DC7" s="38">
        <v>87.6</v>
      </c>
      <c r="DD7" s="38">
        <v>87.74</v>
      </c>
      <c r="DE7" s="38">
        <v>87.91</v>
      </c>
      <c r="DF7" s="38">
        <v>87.28</v>
      </c>
      <c r="DG7" s="38">
        <v>89.93</v>
      </c>
      <c r="DH7" s="38">
        <v>46.27</v>
      </c>
      <c r="DI7" s="38">
        <v>47.04</v>
      </c>
      <c r="DJ7" s="38">
        <v>47.33</v>
      </c>
      <c r="DK7" s="38">
        <v>47.59</v>
      </c>
      <c r="DL7" s="38">
        <v>48.15</v>
      </c>
      <c r="DM7" s="38">
        <v>39.65</v>
      </c>
      <c r="DN7" s="38">
        <v>45.25</v>
      </c>
      <c r="DO7" s="38">
        <v>46.27</v>
      </c>
      <c r="DP7" s="38">
        <v>46.88</v>
      </c>
      <c r="DQ7" s="38">
        <v>46.94</v>
      </c>
      <c r="DR7" s="38">
        <v>48.12</v>
      </c>
      <c r="DS7" s="38">
        <v>8.43</v>
      </c>
      <c r="DT7" s="38">
        <v>10.69</v>
      </c>
      <c r="DU7" s="38">
        <v>12.04</v>
      </c>
      <c r="DV7" s="38">
        <v>13.03</v>
      </c>
      <c r="DW7" s="38">
        <v>13.36</v>
      </c>
      <c r="DX7" s="38">
        <v>9.7100000000000009</v>
      </c>
      <c r="DY7" s="38">
        <v>10.71</v>
      </c>
      <c r="DZ7" s="38">
        <v>10.93</v>
      </c>
      <c r="EA7" s="38">
        <v>13.39</v>
      </c>
      <c r="EB7" s="38">
        <v>14.48</v>
      </c>
      <c r="EC7" s="38">
        <v>15.89</v>
      </c>
      <c r="ED7" s="38">
        <v>0.86</v>
      </c>
      <c r="EE7" s="38">
        <v>1.1100000000000001</v>
      </c>
      <c r="EF7" s="38">
        <v>2.7</v>
      </c>
      <c r="EG7" s="38">
        <v>1.1599999999999999</v>
      </c>
      <c r="EH7" s="38">
        <v>1.5</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6j226</dc:creator>
  <cp:lastModifiedBy>City MUKO</cp:lastModifiedBy>
  <cp:lastPrinted>2019-01-31T06:35:11Z</cp:lastPrinted>
  <dcterms:created xsi:type="dcterms:W3CDTF">2019-01-31T06:15:27Z</dcterms:created>
  <dcterms:modified xsi:type="dcterms:W3CDTF">2019-02-08T06:49:09Z</dcterms:modified>
</cp:coreProperties>
</file>