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8ZumNRAiUlUvE4SxvSN9QB49h0+FaJIQu57ocRkOlY819G/eJ34BRNN3xOIYLd5IrxgXsZ6ESUPsaxk3YJrA==" workbookSaltValue="4l8YbDRqoJWvlnzVLAXSQA==" workbookSpinCount="100000" lockStructure="1"/>
  <bookViews>
    <workbookView xWindow="0" yWindow="30" windowWidth="15360" windowHeight="760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<sst xmlns="http://schemas.openxmlformats.org/spreadsheetml/2006/main" count="240" uniqueCount="126">
  <si>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</si>
  <si>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</si>
  <si>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</si>
  <si>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</si>
  <si>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</si>
  <si>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</si>
  <si>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</si>
  <si>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</si>
  <si>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</si>
  <si>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</si>
  <si>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</si>
  <si>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</si>
  <si>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</si>
  <si>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</si>
  <si>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</si>
  <si>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</si>
  <si>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</si>
  <si>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</si>
  <si>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</si>
  <si>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</si>
  <si>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</si>
  <si>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</si>
  <si>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</si>
  <si>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</si>
  <si>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</si>
  <si>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</si>
  <si>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</si>
  <si>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</si>
  <si>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</si>
  <si>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</si>
  <si>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</si>
  <si>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</si>
  <si>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</si>
  <si>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</si>
  <si>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</si>
  <si>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</si>
  <si>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</si>
  <si>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</si>
  <si>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</si>
  <si>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</si>
  <si>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</si>
  <si>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</si>
  <si>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</si>
  <si>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</si>
  <si>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</si>
  <si>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</si>
  <si>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</si>
  <si>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</si>
  <si>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</si>
  <si>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</si>
  <si>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</si>
  <si>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</si>
  <si>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</si>
  <si>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</si>
  <si>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</si>
  <si>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</si>
  <si>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</si>
  <si>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</si>
  <si>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</si>
  <si>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</si>
  <si>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</si>
  <si>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</si>
  <si>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</si>
  <si>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</si>
  <si>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</si>
  <si>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</si>
  <si>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</si>
  <si>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</si>
  <si>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</si>
  <si>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</si>
  <si>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</si>
  <si>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</si>
  <si>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</si>
  <si>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</si>
  <si>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</si>
  <si>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</si>
  <si>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</si>
  <si>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</si>
  <si>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</si>
  <si>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</si>
  <si>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</si>
  <si>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</si>
  <si>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</si>
  <si>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</si>
  <si>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</si>
  <si>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</si>
  <si>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</si>
  <si>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</si>
  <si>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</si>
  <si>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</si>
  <si>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</si>
  <si>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</si>
  <si>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</si>
  <si>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</si>
  <si>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</si>
  <si>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</si>
  <si>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</si>
  <si>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</si>
  <si>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</si>
  <si>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</si>
  <si>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</si>
  <si>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</si>
  <si>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</si>
  <si>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</si>
  <si>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</si>
  <si>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</si>
  <si>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</si>
  <si>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</si>
  <si>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</si>
  <si>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</si>
  <si>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</si>
  <si>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</si>
  <si>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</si>
  <si>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</si>
  <si>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</si>
  <si>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</si>
  <si>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</si>
  <si>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</si>
  <si>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</si>
  <si>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</si>
  <si>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</si>
  <si>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</si>
  <si>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</si>
  <si>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管渠の更新については、平成12年5月の供用開始であることから、更新・老朽化の対策は実施していません。</t>
    <phoneticPr fontId="4"/>
  </si>
  <si>
    <r>
      <rPr>
        <sz val="11"/>
        <rFont val="ＭＳ ゴシック"/>
        <family val="3"/>
        <charset val="128"/>
      </rPr>
      <t>①収益的収支比率
　一般会計繰入金の減少により、前年度より比率が減少しています。財源調整による一般会計繰入金の増減で比率が変動しています。</t>
    </r>
    <r>
      <rPr>
        <sz val="11"/>
        <color theme="1"/>
        <rFont val="ＭＳ ゴシック"/>
        <family val="3"/>
        <charset val="128"/>
      </rPr>
      <t xml:space="preserve">
④企業債残高対事業規模比率
　施設建設費に係る財源負担割合により、企業債償還金は一般会計負担となっているため0％となっています。
⑤経費回収率
 使用料で不足する財源は一般会計繰入金で賄っています。一般会計繰入金の縮減が課題となっており、更なる費用削減に取り組むこととしています。
</t>
    </r>
    <r>
      <rPr>
        <sz val="11"/>
        <rFont val="ＭＳ ゴシック"/>
        <family val="3"/>
        <charset val="128"/>
      </rPr>
      <t>⑥汚水処理原価
　汚水処理費の微増により、平成29年度の汚水処理原価があがりました。今後は更なる費用削減に取り組むこととします。</t>
    </r>
    <r>
      <rPr>
        <sz val="11"/>
        <color theme="1"/>
        <rFont val="ＭＳ ゴシック"/>
        <family val="3"/>
        <charset val="128"/>
      </rPr>
      <t xml:space="preserve">
</t>
    </r>
    <r>
      <rPr>
        <sz val="11"/>
        <rFont val="ＭＳ ゴシック"/>
        <family val="3"/>
        <charset val="128"/>
      </rPr>
      <t xml:space="preserve">⑦施設利用率
　施設の効率性としては類似団体との比較では高い傾向となっていますが、今後、使用水量の減少が予測されるため、効率的な施設利用に努めます。 </t>
    </r>
    <r>
      <rPr>
        <sz val="11"/>
        <color theme="1"/>
        <rFont val="ＭＳ ゴシック"/>
        <family val="3"/>
        <charset val="128"/>
      </rPr>
      <t xml:space="preserve">
⑧水洗化率
　水洗化率は100％となっていることから、地域の水環境の保全に寄与していると考えられます。</t>
    </r>
    <rPh sb="18" eb="20">
      <t>ゲンショウ</t>
    </rPh>
    <rPh sb="24" eb="27">
      <t>ゼンネンド</t>
    </rPh>
    <rPh sb="29" eb="31">
      <t>ヒリツ</t>
    </rPh>
    <rPh sb="32" eb="34">
      <t>ゲンショウ</t>
    </rPh>
    <rPh sb="220" eb="222">
      <t>オスイ</t>
    </rPh>
    <rPh sb="222" eb="224">
      <t>ショリ</t>
    </rPh>
    <rPh sb="224" eb="225">
      <t>ヒ</t>
    </rPh>
    <rPh sb="253" eb="255">
      <t>コンゴ</t>
    </rPh>
    <phoneticPr fontId="4"/>
  </si>
  <si>
    <t>　使用料収入の増加が見込めない状況の中で、一般会計からの繰入金で財源不足を補っている経営状況となっています。一般会計繰入金についても、一般会計の財政状況が厳しさを増す中で縮減傾向にあるため、経営改善に向けた取り組みの検討を行う必要があります。
　施設の維持管理経費の削減に取り組むとともに、計画的な点検・修繕による施設・設備の長寿命化を進めることとし、事業費の平準化を図りながら、公営企業会計の適用や効率的な事業運営に取り組むこととします。</t>
    <rPh sb="87" eb="89">
      <t>ケイコウ</t>
    </rPh>
    <rPh sb="160" eb="162">
      <t>セツビ</t>
    </rPh>
    <rPh sb="190" eb="192">
      <t>コウエイ</t>
    </rPh>
    <rPh sb="192" eb="194">
      <t>キギョウ</t>
    </rPh>
    <rPh sb="194" eb="196">
      <t>カイケイ</t>
    </rPh>
    <rPh sb="197" eb="199">
      <t>テキヨウ</t>
    </rPh>
    <rPh sb="200" eb="202">
      <t>コウリツ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</si>
</sst>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BC-4B6A-96F8-DFA7C3C631DA}"/>
            </c:ext>
          </c:extLst>
        </c:ser>
        <c:dLbls>
          <c:showLegendKey val="0"/>
          <c:showVal val="0"/>
          <c:showCatName val="0"/>
          <c:showSerName val="0"/>
          <c:showPercent val="0"/>
          <c:showBubbleSize val="0"/>
        </c:dLbls>
        <c:gapWidth val="150"/>
        <c:axId val="102804864"/>
        <c:axId val="1028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0.01</c:v>
                </c:pt>
                <c:pt idx="4">
                  <c:v>0</c:v>
                </c:pt>
              </c:numCache>
            </c:numRef>
          </c:val>
          <c:smooth val="0"/>
          <c:extLst xmlns:c16r2="http://schemas.microsoft.com/office/drawing/2015/06/chart">
            <c:ext xmlns:c16="http://schemas.microsoft.com/office/drawing/2014/chart" uri="{C3380CC4-5D6E-409C-BE32-E72D297353CC}">
              <c16:uniqueId val="{00000001-C4BC-4B6A-96F8-DFA7C3C631DA}"/>
            </c:ext>
          </c:extLst>
        </c:ser>
        <c:dLbls>
          <c:showLegendKey val="0"/>
          <c:showVal val="0"/>
          <c:showCatName val="0"/>
          <c:showSerName val="0"/>
          <c:showPercent val="0"/>
          <c:showBubbleSize val="0"/>
        </c:dLbls>
        <c:marker val="1"/>
        <c:smooth val="0"/>
        <c:axId val="102804864"/>
        <c:axId val="102811136"/>
      </c:lineChart>
      <c:dateAx>
        <c:axId val="102804864"/>
        <c:scaling>
          <c:orientation val="minMax"/>
        </c:scaling>
        <c:delete val="1"/>
        <c:axPos val="b"/>
        <c:numFmt formatCode="ge" sourceLinked="1"/>
        <c:majorTickMark val="none"/>
        <c:minorTickMark val="none"/>
        <c:tickLblPos val="none"/>
        <c:crossAx val="102811136"/>
        <c:crosses val="autoZero"/>
        <c:auto val="1"/>
        <c:lblOffset val="100"/>
        <c:baseTimeUnit val="years"/>
      </c:dateAx>
      <c:valAx>
        <c:axId val="1028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048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75</c:v>
                </c:pt>
                <c:pt idx="1">
                  <c:v>62.5</c:v>
                </c:pt>
                <c:pt idx="2">
                  <c:v>54.17</c:v>
                </c:pt>
                <c:pt idx="3">
                  <c:v>54.17</c:v>
                </c:pt>
                <c:pt idx="4">
                  <c:v>58.33</c:v>
                </c:pt>
              </c:numCache>
            </c:numRef>
          </c:val>
          <c:extLst xmlns:c16r2="http://schemas.microsoft.com/office/drawing/2015/06/chart">
            <c:ext xmlns:c16="http://schemas.microsoft.com/office/drawing/2014/chart" uri="{C3380CC4-5D6E-409C-BE32-E72D297353CC}">
              <c16:uniqueId val="{00000000-E1D7-4757-A9C1-53B49C8A750F}"/>
            </c:ext>
          </c:extLst>
        </c:ser>
        <c:dLbls>
          <c:showLegendKey val="0"/>
          <c:showVal val="0"/>
          <c:showCatName val="0"/>
          <c:showSerName val="0"/>
          <c:showPercent val="0"/>
          <c:showBubbleSize val="0"/>
        </c:dLbls>
        <c:gapWidth val="150"/>
        <c:axId val="103685120"/>
        <c:axId val="1036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E1D7-4757-A9C1-53B49C8A750F}"/>
            </c:ext>
          </c:extLst>
        </c:ser>
        <c:dLbls>
          <c:showLegendKey val="0"/>
          <c:showVal val="0"/>
          <c:showCatName val="0"/>
          <c:showSerName val="0"/>
          <c:showPercent val="0"/>
          <c:showBubbleSize val="0"/>
        </c:dLbls>
        <c:marker val="1"/>
        <c:smooth val="0"/>
        <c:axId val="103685120"/>
        <c:axId val="103691392"/>
      </c:lineChart>
      <c:dateAx>
        <c:axId val="103685120"/>
        <c:scaling>
          <c:orientation val="minMax"/>
        </c:scaling>
        <c:delete val="1"/>
        <c:axPos val="b"/>
        <c:numFmt formatCode="ge" sourceLinked="1"/>
        <c:majorTickMark val="none"/>
        <c:minorTickMark val="none"/>
        <c:tickLblPos val="none"/>
        <c:crossAx val="103691392"/>
        <c:crosses val="autoZero"/>
        <c:auto val="1"/>
        <c:lblOffset val="100"/>
        <c:baseTimeUnit val="years"/>
      </c:dateAx>
      <c:valAx>
        <c:axId val="1036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39A-4809-93C2-726B12544DAC}"/>
            </c:ext>
          </c:extLst>
        </c:ser>
        <c:dLbls>
          <c:showLegendKey val="0"/>
          <c:showVal val="0"/>
          <c:showCatName val="0"/>
          <c:showSerName val="0"/>
          <c:showPercent val="0"/>
          <c:showBubbleSize val="0"/>
        </c:dLbls>
        <c:gapWidth val="150"/>
        <c:axId val="104275328"/>
        <c:axId val="1042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239A-4809-93C2-726B12544DAC}"/>
            </c:ext>
          </c:extLst>
        </c:ser>
        <c:dLbls>
          <c:showLegendKey val="0"/>
          <c:showVal val="0"/>
          <c:showCatName val="0"/>
          <c:showSerName val="0"/>
          <c:showPercent val="0"/>
          <c:showBubbleSize val="0"/>
        </c:dLbls>
        <c:marker val="1"/>
        <c:smooth val="0"/>
        <c:axId val="104275328"/>
        <c:axId val="104277504"/>
      </c:lineChart>
      <c:dateAx>
        <c:axId val="104275328"/>
        <c:scaling>
          <c:orientation val="minMax"/>
        </c:scaling>
        <c:delete val="1"/>
        <c:axPos val="b"/>
        <c:numFmt formatCode="ge" sourceLinked="1"/>
        <c:majorTickMark val="none"/>
        <c:minorTickMark val="none"/>
        <c:tickLblPos val="none"/>
        <c:crossAx val="104277504"/>
        <c:crosses val="autoZero"/>
        <c:auto val="1"/>
        <c:lblOffset val="100"/>
        <c:baseTimeUnit val="years"/>
      </c:dateAx>
      <c:valAx>
        <c:axId val="1042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99.91</c:v>
                </c:pt>
                <c:pt idx="1">
                  <c:v>99.47</c:v>
                </c:pt>
                <c:pt idx="2">
                  <c:v>78.739999999999995</c:v>
                </c:pt>
                <c:pt idx="3">
                  <c:v>103.27</c:v>
                </c:pt>
                <c:pt idx="4">
                  <c:v>83.25</c:v>
                </c:pt>
              </c:numCache>
            </c:numRef>
          </c:val>
          <c:extLst xmlns:c16r2="http://schemas.microsoft.com/office/drawing/2015/06/chart">
            <c:ext xmlns:c16="http://schemas.microsoft.com/office/drawing/2014/chart" uri="{C3380CC4-5D6E-409C-BE32-E72D297353CC}">
              <c16:uniqueId val="{00000000-6552-4367-AFAF-E72B4932CDAC}"/>
            </c:ext>
          </c:extLst>
        </c:ser>
        <c:dLbls>
          <c:showLegendKey val="0"/>
          <c:showVal val="0"/>
          <c:showCatName val="0"/>
          <c:showSerName val="0"/>
          <c:showPercent val="0"/>
          <c:showBubbleSize val="0"/>
        </c:dLbls>
        <c:gapWidth val="150"/>
        <c:axId val="102977536"/>
        <c:axId val="10297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52-4367-AFAF-E72B4932CDAC}"/>
            </c:ext>
          </c:extLst>
        </c:ser>
        <c:dLbls>
          <c:showLegendKey val="0"/>
          <c:showVal val="0"/>
          <c:showCatName val="0"/>
          <c:showSerName val="0"/>
          <c:showPercent val="0"/>
          <c:showBubbleSize val="0"/>
        </c:dLbls>
        <c:marker val="1"/>
        <c:smooth val="0"/>
        <c:axId val="102977536"/>
        <c:axId val="102979456"/>
      </c:lineChart>
      <c:dateAx>
        <c:axId val="102977536"/>
        <c:scaling>
          <c:orientation val="minMax"/>
        </c:scaling>
        <c:delete val="1"/>
        <c:axPos val="b"/>
        <c:numFmt formatCode="ge" sourceLinked="1"/>
        <c:majorTickMark val="none"/>
        <c:minorTickMark val="none"/>
        <c:tickLblPos val="none"/>
        <c:crossAx val="102979456"/>
        <c:crosses val="autoZero"/>
        <c:auto val="1"/>
        <c:lblOffset val="100"/>
        <c:baseTimeUnit val="years"/>
      </c:dateAx>
      <c:valAx>
        <c:axId val="1029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B8-4A65-923B-AA1E775CDD84}"/>
            </c:ext>
          </c:extLst>
        </c:ser>
        <c:dLbls>
          <c:showLegendKey val="0"/>
          <c:showVal val="0"/>
          <c:showCatName val="0"/>
          <c:showSerName val="0"/>
          <c:showPercent val="0"/>
          <c:showBubbleSize val="0"/>
        </c:dLbls>
        <c:gapWidth val="150"/>
        <c:axId val="103027072"/>
        <c:axId val="1030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B8-4A65-923B-AA1E775CDD84}"/>
            </c:ext>
          </c:extLst>
        </c:ser>
        <c:dLbls>
          <c:showLegendKey val="0"/>
          <c:showVal val="0"/>
          <c:showCatName val="0"/>
          <c:showSerName val="0"/>
          <c:showPercent val="0"/>
          <c:showBubbleSize val="0"/>
        </c:dLbls>
        <c:marker val="1"/>
        <c:smooth val="0"/>
        <c:axId val="103027072"/>
        <c:axId val="103028992"/>
      </c:lineChart>
      <c:dateAx>
        <c:axId val="103027072"/>
        <c:scaling>
          <c:orientation val="minMax"/>
        </c:scaling>
        <c:delete val="1"/>
        <c:axPos val="b"/>
        <c:numFmt formatCode="ge" sourceLinked="1"/>
        <c:majorTickMark val="none"/>
        <c:minorTickMark val="none"/>
        <c:tickLblPos val="none"/>
        <c:crossAx val="103028992"/>
        <c:crosses val="autoZero"/>
        <c:auto val="1"/>
        <c:lblOffset val="100"/>
        <c:baseTimeUnit val="years"/>
      </c:dateAx>
      <c:valAx>
        <c:axId val="1030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4B-41DE-B0F8-FABD3DB3EE11}"/>
            </c:ext>
          </c:extLst>
        </c:ser>
        <c:dLbls>
          <c:showLegendKey val="0"/>
          <c:showVal val="0"/>
          <c:showCatName val="0"/>
          <c:showSerName val="0"/>
          <c:showPercent val="0"/>
          <c:showBubbleSize val="0"/>
        </c:dLbls>
        <c:gapWidth val="150"/>
        <c:axId val="103076608"/>
        <c:axId val="103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4B-41DE-B0F8-FABD3DB3EE11}"/>
            </c:ext>
          </c:extLst>
        </c:ser>
        <c:dLbls>
          <c:showLegendKey val="0"/>
          <c:showVal val="0"/>
          <c:showCatName val="0"/>
          <c:showSerName val="0"/>
          <c:showPercent val="0"/>
          <c:showBubbleSize val="0"/>
        </c:dLbls>
        <c:marker val="1"/>
        <c:smooth val="0"/>
        <c:axId val="103076608"/>
        <c:axId val="103078528"/>
      </c:lineChart>
      <c:dateAx>
        <c:axId val="103076608"/>
        <c:scaling>
          <c:orientation val="minMax"/>
        </c:scaling>
        <c:delete val="1"/>
        <c:axPos val="b"/>
        <c:numFmt formatCode="ge" sourceLinked="1"/>
        <c:majorTickMark val="none"/>
        <c:minorTickMark val="none"/>
        <c:tickLblPos val="none"/>
        <c:crossAx val="103078528"/>
        <c:crosses val="autoZero"/>
        <c:auto val="1"/>
        <c:lblOffset val="100"/>
        <c:baseTimeUnit val="years"/>
      </c:dateAx>
      <c:valAx>
        <c:axId val="103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8F-4530-AAC1-FAF251A52E66}"/>
            </c:ext>
          </c:extLst>
        </c:ser>
        <c:dLbls>
          <c:showLegendKey val="0"/>
          <c:showVal val="0"/>
          <c:showCatName val="0"/>
          <c:showSerName val="0"/>
          <c:showPercent val="0"/>
          <c:showBubbleSize val="0"/>
        </c:dLbls>
        <c:gapWidth val="150"/>
        <c:axId val="103116160"/>
        <c:axId val="103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8F-4530-AAC1-FAF251A52E66}"/>
            </c:ext>
          </c:extLst>
        </c:ser>
        <c:dLbls>
          <c:showLegendKey val="0"/>
          <c:showVal val="0"/>
          <c:showCatName val="0"/>
          <c:showSerName val="0"/>
          <c:showPercent val="0"/>
          <c:showBubbleSize val="0"/>
        </c:dLbls>
        <c:marker val="1"/>
        <c:smooth val="0"/>
        <c:axId val="103116160"/>
        <c:axId val="103126528"/>
      </c:lineChart>
      <c:dateAx>
        <c:axId val="103116160"/>
        <c:scaling>
          <c:orientation val="minMax"/>
        </c:scaling>
        <c:delete val="1"/>
        <c:axPos val="b"/>
        <c:numFmt formatCode="ge" sourceLinked="1"/>
        <c:majorTickMark val="none"/>
        <c:minorTickMark val="none"/>
        <c:tickLblPos val="none"/>
        <c:crossAx val="103126528"/>
        <c:crosses val="autoZero"/>
        <c:auto val="1"/>
        <c:lblOffset val="100"/>
        <c:baseTimeUnit val="years"/>
      </c:dateAx>
      <c:valAx>
        <c:axId val="1031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D7-4BE0-8460-A314A4EB8B5B}"/>
            </c:ext>
          </c:extLst>
        </c:ser>
        <c:dLbls>
          <c:showLegendKey val="0"/>
          <c:showVal val="0"/>
          <c:showCatName val="0"/>
          <c:showSerName val="0"/>
          <c:showPercent val="0"/>
          <c:showBubbleSize val="0"/>
        </c:dLbls>
        <c:gapWidth val="150"/>
        <c:axId val="103481344"/>
        <c:axId val="1034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D7-4BE0-8460-A314A4EB8B5B}"/>
            </c:ext>
          </c:extLst>
        </c:ser>
        <c:dLbls>
          <c:showLegendKey val="0"/>
          <c:showVal val="0"/>
          <c:showCatName val="0"/>
          <c:showSerName val="0"/>
          <c:showPercent val="0"/>
          <c:showBubbleSize val="0"/>
        </c:dLbls>
        <c:marker val="1"/>
        <c:smooth val="0"/>
        <c:axId val="103481344"/>
        <c:axId val="103483264"/>
      </c:lineChart>
      <c:dateAx>
        <c:axId val="103481344"/>
        <c:scaling>
          <c:orientation val="minMax"/>
        </c:scaling>
        <c:delete val="1"/>
        <c:axPos val="b"/>
        <c:numFmt formatCode="ge" sourceLinked="1"/>
        <c:majorTickMark val="none"/>
        <c:minorTickMark val="none"/>
        <c:tickLblPos val="none"/>
        <c:crossAx val="103483264"/>
        <c:crosses val="autoZero"/>
        <c:auto val="1"/>
        <c:lblOffset val="100"/>
        <c:baseTimeUnit val="years"/>
      </c:dateAx>
      <c:valAx>
        <c:axId val="1034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F9-413E-9737-B1C07E25D318}"/>
            </c:ext>
          </c:extLst>
        </c:ser>
        <c:dLbls>
          <c:showLegendKey val="0"/>
          <c:showVal val="0"/>
          <c:showCatName val="0"/>
          <c:showSerName val="0"/>
          <c:showPercent val="0"/>
          <c:showBubbleSize val="0"/>
        </c:dLbls>
        <c:gapWidth val="150"/>
        <c:axId val="103530880"/>
        <c:axId val="1035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D5F9-413E-9737-B1C07E25D318}"/>
            </c:ext>
          </c:extLst>
        </c:ser>
        <c:dLbls>
          <c:showLegendKey val="0"/>
          <c:showVal val="0"/>
          <c:showCatName val="0"/>
          <c:showSerName val="0"/>
          <c:showPercent val="0"/>
          <c:showBubbleSize val="0"/>
        </c:dLbls>
        <c:marker val="1"/>
        <c:smooth val="0"/>
        <c:axId val="103530880"/>
        <c:axId val="103532800"/>
      </c:lineChart>
      <c:dateAx>
        <c:axId val="103530880"/>
        <c:scaling>
          <c:orientation val="minMax"/>
        </c:scaling>
        <c:delete val="1"/>
        <c:axPos val="b"/>
        <c:numFmt formatCode="ge" sourceLinked="1"/>
        <c:majorTickMark val="none"/>
        <c:minorTickMark val="none"/>
        <c:tickLblPos val="none"/>
        <c:crossAx val="103532800"/>
        <c:crosses val="autoZero"/>
        <c:auto val="1"/>
        <c:lblOffset val="100"/>
        <c:baseTimeUnit val="years"/>
      </c:dateAx>
      <c:valAx>
        <c:axId val="1035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8.6199999999999992</c:v>
                </c:pt>
                <c:pt idx="1">
                  <c:v>17.920000000000002</c:v>
                </c:pt>
                <c:pt idx="2">
                  <c:v>41.56</c:v>
                </c:pt>
                <c:pt idx="3">
                  <c:v>39.64</c:v>
                </c:pt>
                <c:pt idx="4">
                  <c:v>38.03</c:v>
                </c:pt>
              </c:numCache>
            </c:numRef>
          </c:val>
          <c:extLst xmlns:c16r2="http://schemas.microsoft.com/office/drawing/2015/06/chart">
            <c:ext xmlns:c16="http://schemas.microsoft.com/office/drawing/2014/chart" uri="{C3380CC4-5D6E-409C-BE32-E72D297353CC}">
              <c16:uniqueId val="{00000000-5DFE-46D8-AD52-D10A43E45A3C}"/>
            </c:ext>
          </c:extLst>
        </c:ser>
        <c:dLbls>
          <c:showLegendKey val="0"/>
          <c:showVal val="0"/>
          <c:showCatName val="0"/>
          <c:showSerName val="0"/>
          <c:showPercent val="0"/>
          <c:showBubbleSize val="0"/>
        </c:dLbls>
        <c:gapWidth val="150"/>
        <c:axId val="103564032"/>
        <c:axId val="10356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5DFE-46D8-AD52-D10A43E45A3C}"/>
            </c:ext>
          </c:extLst>
        </c:ser>
        <c:dLbls>
          <c:showLegendKey val="0"/>
          <c:showVal val="0"/>
          <c:showCatName val="0"/>
          <c:showSerName val="0"/>
          <c:showPercent val="0"/>
          <c:showBubbleSize val="0"/>
        </c:dLbls>
        <c:marker val="1"/>
        <c:smooth val="0"/>
        <c:axId val="103564032"/>
        <c:axId val="103565952"/>
      </c:lineChart>
      <c:dateAx>
        <c:axId val="103564032"/>
        <c:scaling>
          <c:orientation val="minMax"/>
        </c:scaling>
        <c:delete val="1"/>
        <c:axPos val="b"/>
        <c:numFmt formatCode="ge" sourceLinked="1"/>
        <c:majorTickMark val="none"/>
        <c:minorTickMark val="none"/>
        <c:tickLblPos val="none"/>
        <c:crossAx val="103565952"/>
        <c:crosses val="autoZero"/>
        <c:auto val="1"/>
        <c:lblOffset val="100"/>
        <c:baseTimeUnit val="years"/>
      </c:dateAx>
      <c:valAx>
        <c:axId val="1035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1947.14</c:v>
                </c:pt>
                <c:pt idx="1">
                  <c:v>1004.98</c:v>
                </c:pt>
                <c:pt idx="2">
                  <c:v>440.52</c:v>
                </c:pt>
                <c:pt idx="3">
                  <c:v>439.95</c:v>
                </c:pt>
                <c:pt idx="4">
                  <c:v>467.33</c:v>
                </c:pt>
              </c:numCache>
            </c:numRef>
          </c:val>
          <c:extLst xmlns:c16r2="http://schemas.microsoft.com/office/drawing/2015/06/chart">
            <c:ext xmlns:c16="http://schemas.microsoft.com/office/drawing/2014/chart" uri="{C3380CC4-5D6E-409C-BE32-E72D297353CC}">
              <c16:uniqueId val="{00000000-738A-4E8D-90CA-90CF1C864B1C}"/>
            </c:ext>
          </c:extLst>
        </c:ser>
        <c:dLbls>
          <c:showLegendKey val="0"/>
          <c:showVal val="0"/>
          <c:showCatName val="0"/>
          <c:showSerName val="0"/>
          <c:showPercent val="0"/>
          <c:showBubbleSize val="0"/>
        </c:dLbls>
        <c:gapWidth val="150"/>
        <c:axId val="103574144"/>
        <c:axId val="1036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738A-4E8D-90CA-90CF1C864B1C}"/>
            </c:ext>
          </c:extLst>
        </c:ser>
        <c:dLbls>
          <c:showLegendKey val="0"/>
          <c:showVal val="0"/>
          <c:showCatName val="0"/>
          <c:showSerName val="0"/>
          <c:showPercent val="0"/>
          <c:showBubbleSize val="0"/>
        </c:dLbls>
        <c:marker val="1"/>
        <c:smooth val="0"/>
        <c:axId val="103574144"/>
        <c:axId val="103604992"/>
      </c:lineChart>
      <c:dateAx>
        <c:axId val="103574144"/>
        <c:scaling>
          <c:orientation val="minMax"/>
        </c:scaling>
        <c:delete val="1"/>
        <c:axPos val="b"/>
        <c:numFmt formatCode="ge" sourceLinked="1"/>
        <c:majorTickMark val="none"/>
        <c:minorTickMark val="none"/>
        <c:tickLblPos val="none"/>
        <c:crossAx val="103604992"/>
        <c:crosses val="autoZero"/>
        <c:auto val="1"/>
        <c:lblOffset val="100"/>
        <c:baseTimeUnit val="years"/>
      </c:dateAx>
      <c:valAx>
        <c:axId val="1036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亀岡市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I2</v>
      </c>
      <c r="X8" s="47"/>
      <c r="Y8" s="47"/>
      <c r="Z8" s="47"/>
      <c r="AA8" s="47"/>
      <c r="AB8" s="47"/>
      <c r="AC8" s="47"/>
      <c r="AD8" s="48" t="str">
        <f>データ!$M$6</f>
        <v>非設置</v>
      </c>
      <c r="AE8" s="48"/>
      <c r="AF8" s="48"/>
      <c r="AG8" s="48"/>
      <c r="AH8" s="48"/>
      <c r="AI8" s="48"/>
      <c r="AJ8" s="48"/>
      <c r="AK8" s="3"/>
      <c r="AL8" s="49">
        <f>データ!S6</f>
        <v>89783</v>
      </c>
      <c r="AM8" s="49"/>
      <c r="AN8" s="49"/>
      <c r="AO8" s="49"/>
      <c r="AP8" s="49"/>
      <c r="AQ8" s="49"/>
      <c r="AR8" s="49"/>
      <c r="AS8" s="49"/>
      <c r="AT8" s="44">
        <f>データ!T6</f>
        <v>224.8</v>
      </c>
      <c r="AU8" s="44"/>
      <c r="AV8" s="44"/>
      <c r="AW8" s="44"/>
      <c r="AX8" s="44"/>
      <c r="AY8" s="44"/>
      <c r="AZ8" s="44"/>
      <c r="BA8" s="44"/>
      <c r="BB8" s="44">
        <f>データ!U6</f>
        <v>399.39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0.06</v>
      </c>
      <c r="Q10" s="44"/>
      <c r="R10" s="44"/>
      <c r="S10" s="44"/>
      <c r="T10" s="44"/>
      <c r="U10" s="44"/>
      <c r="V10" s="44"/>
      <c r="W10" s="44">
        <f>データ!Q6</f>
        <v>80.39</v>
      </c>
      <c r="X10" s="44"/>
      <c r="Y10" s="44"/>
      <c r="Z10" s="44"/>
      <c r="AA10" s="44"/>
      <c r="AB10" s="44"/>
      <c r="AC10" s="44"/>
      <c r="AD10" s="49">
        <f>データ!R6</f>
        <v>2916</v>
      </c>
      <c r="AE10" s="49"/>
      <c r="AF10" s="49"/>
      <c r="AG10" s="49"/>
      <c r="AH10" s="49"/>
      <c r="AI10" s="49"/>
      <c r="AJ10" s="49"/>
      <c r="AK10" s="2"/>
      <c r="AL10" s="49">
        <f>データ!V6</f>
        <v>54</v>
      </c>
      <c r="AM10" s="49"/>
      <c r="AN10" s="49"/>
      <c r="AO10" s="49"/>
      <c r="AP10" s="49"/>
      <c r="AQ10" s="49"/>
      <c r="AR10" s="49"/>
      <c r="AS10" s="49"/>
      <c r="AT10" s="44">
        <f>データ!W6</f>
        <v>0.05</v>
      </c>
      <c r="AU10" s="44"/>
      <c r="AV10" s="44"/>
      <c r="AW10" s="44"/>
      <c r="AX10" s="44"/>
      <c r="AY10" s="44"/>
      <c r="AZ10" s="44"/>
      <c r="BA10" s="44"/>
      <c r="BB10" s="44">
        <f>データ!X6</f>
        <v>1080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56</v>
      </c>
      <c r="O86" s="25" t="str">
        <f>データ!EO6</f>
        <v>【0.00】</v>
      </c>
    </row>
  </sheetData>
  <sheetProtection algorithmName="SHA-512" hashValue="ZL4Jc6GYB2UrNInKuvk1UxllLZj6JB7QwYnoyGHuAK05Np3zyw97s3mtM7MbSxQAiGmnL5VS3FX2tVJjZ2V14g==" saltValue="fmNDE7NLZpNDOMPfyAxTx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262064</v>
      </c>
      <c r="D6" s="32">
        <f t="shared" si="3"/>
        <v>47</v>
      </c>
      <c r="E6" s="32">
        <f t="shared" si="3"/>
        <v>17</v>
      </c>
      <c r="F6" s="32">
        <f t="shared" si="3"/>
        <v>9</v>
      </c>
      <c r="G6" s="32">
        <f t="shared" si="3"/>
        <v>0</v>
      </c>
      <c r="H6" s="32" t="str">
        <f t="shared" si="3"/>
        <v>京都府　亀岡市</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0.06</v>
      </c>
      <c r="Q6" s="33">
        <f t="shared" si="3"/>
        <v>80.39</v>
      </c>
      <c r="R6" s="33">
        <f t="shared" si="3"/>
        <v>2916</v>
      </c>
      <c r="S6" s="33">
        <f t="shared" si="3"/>
        <v>89783</v>
      </c>
      <c r="T6" s="33">
        <f t="shared" si="3"/>
        <v>224.8</v>
      </c>
      <c r="U6" s="33">
        <f t="shared" si="3"/>
        <v>399.39</v>
      </c>
      <c r="V6" s="33">
        <f t="shared" si="3"/>
        <v>54</v>
      </c>
      <c r="W6" s="33">
        <f t="shared" si="3"/>
        <v>0.05</v>
      </c>
      <c r="X6" s="33">
        <f t="shared" si="3"/>
        <v>1080</v>
      </c>
      <c r="Y6" s="34">
        <f>IF(Y7="",NA(),Y7)</f>
        <v>99.91</v>
      </c>
      <c r="Z6" s="34">
        <f t="shared" ref="Z6:AH6" si="4">IF(Z7="",NA(),Z7)</f>
        <v>99.47</v>
      </c>
      <c r="AA6" s="34">
        <f t="shared" si="4"/>
        <v>78.739999999999995</v>
      </c>
      <c r="AB6" s="34">
        <f t="shared" si="4"/>
        <v>103.27</v>
      </c>
      <c r="AC6" s="34">
        <f t="shared" si="4"/>
        <v>83.25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2574.4699999999998</v>
      </c>
      <c r="BL6" s="34">
        <f t="shared" si="7"/>
        <v>2784</v>
      </c>
      <c r="BM6" s="34">
        <f t="shared" si="7"/>
        <v>2464.06</v>
      </c>
      <c r="BN6" s="34">
        <f t="shared" si="7"/>
        <v>1914.94</v>
      </c>
      <c r="BO6" s="34">
        <f t="shared" si="7"/>
        <v>1759.36</v>
      </c>
      <c r="BP6" s="33" t="str">
        <f>IF(BP7="","",IF(BP7="-","【-】","【"&amp;SUBSTITUTE(TEXT(BP7,"#,##0.00"),"-","△")&amp;"】"))</f>
        <v>【1,943.90】</v>
      </c>
      <c r="BQ6" s="34">
        <f>IF(BQ7="",NA(),BQ7)</f>
        <v>8.6199999999999992</v>
      </c>
      <c r="BR6" s="34">
        <f t="shared" ref="BR6:BZ6" si="8">IF(BR7="",NA(),BR7)</f>
        <v>17.920000000000002</v>
      </c>
      <c r="BS6" s="34">
        <f t="shared" si="8"/>
        <v>41.56</v>
      </c>
      <c r="BT6" s="34">
        <f t="shared" si="8"/>
        <v>39.64</v>
      </c>
      <c r="BU6" s="34">
        <f t="shared" si="8"/>
        <v>38.03</v>
      </c>
      <c r="BV6" s="34">
        <f t="shared" si="8"/>
        <v>31.04</v>
      </c>
      <c r="BW6" s="34">
        <f t="shared" si="8"/>
        <v>29.21</v>
      </c>
      <c r="BX6" s="34">
        <f t="shared" si="8"/>
        <v>32.909999999999997</v>
      </c>
      <c r="BY6" s="34">
        <f t="shared" si="8"/>
        <v>34.020000000000003</v>
      </c>
      <c r="BZ6" s="34">
        <f t="shared" si="8"/>
        <v>37.200000000000003</v>
      </c>
      <c r="CA6" s="33" t="str">
        <f>IF(CA7="","",IF(CA7="-","【-】","【"&amp;SUBSTITUTE(TEXT(CA7,"#,##0.00"),"-","△")&amp;"】"))</f>
        <v>【37.34】</v>
      </c>
      <c r="CB6" s="34">
        <f>IF(CB7="",NA(),CB7)</f>
        <v>1947.14</v>
      </c>
      <c r="CC6" s="34">
        <f t="shared" ref="CC6:CK6" si="9">IF(CC7="",NA(),CC7)</f>
        <v>1004.98</v>
      </c>
      <c r="CD6" s="34">
        <f t="shared" si="9"/>
        <v>440.52</v>
      </c>
      <c r="CE6" s="34">
        <f t="shared" si="9"/>
        <v>439.95</v>
      </c>
      <c r="CF6" s="34">
        <f t="shared" si="9"/>
        <v>467.33</v>
      </c>
      <c r="CG6" s="34">
        <f t="shared" si="9"/>
        <v>589.39</v>
      </c>
      <c r="CH6" s="34">
        <f t="shared" si="9"/>
        <v>620.01</v>
      </c>
      <c r="CI6" s="34">
        <f t="shared" si="9"/>
        <v>561.54</v>
      </c>
      <c r="CJ6" s="34">
        <f t="shared" si="9"/>
        <v>553.77</v>
      </c>
      <c r="CK6" s="34">
        <f t="shared" si="9"/>
        <v>508.64</v>
      </c>
      <c r="CL6" s="33" t="str">
        <f>IF(CL7="","",IF(CL7="-","【-】","【"&amp;SUBSTITUTE(TEXT(CL7,"#,##0.00"),"-","△")&amp;"】"))</f>
        <v>【502.45】</v>
      </c>
      <c r="CM6" s="34">
        <f>IF(CM7="",NA(),CM7)</f>
        <v>75</v>
      </c>
      <c r="CN6" s="34">
        <f t="shared" ref="CN6:CV6" si="10">IF(CN7="",NA(),CN7)</f>
        <v>62.5</v>
      </c>
      <c r="CO6" s="34">
        <f t="shared" si="10"/>
        <v>54.17</v>
      </c>
      <c r="CP6" s="34">
        <f t="shared" si="10"/>
        <v>54.17</v>
      </c>
      <c r="CQ6" s="34">
        <f t="shared" si="10"/>
        <v>58.33</v>
      </c>
      <c r="CR6" s="34">
        <f t="shared" si="10"/>
        <v>41.24</v>
      </c>
      <c r="CS6" s="34">
        <f t="shared" si="10"/>
        <v>43.1</v>
      </c>
      <c r="CT6" s="34">
        <f t="shared" si="10"/>
        <v>34.92</v>
      </c>
      <c r="CU6" s="34">
        <f t="shared" si="10"/>
        <v>36.44</v>
      </c>
      <c r="CV6" s="34">
        <f t="shared" si="10"/>
        <v>34.29</v>
      </c>
      <c r="CW6" s="33" t="str">
        <f>IF(CW7="","",IF(CW7="-","【-】","【"&amp;SUBSTITUTE(TEXT(CW7,"#,##0.00"),"-","△")&amp;"】"))</f>
        <v>【35.35】</v>
      </c>
      <c r="CX6" s="34">
        <f>IF(CX7="",NA(),CX7)</f>
        <v>100</v>
      </c>
      <c r="CY6" s="34">
        <f t="shared" ref="CY6:DG6" si="11">IF(CY7="",NA(),CY7)</f>
        <v>100</v>
      </c>
      <c r="CZ6" s="34">
        <f t="shared" si="11"/>
        <v>100</v>
      </c>
      <c r="DA6" s="34">
        <f t="shared" si="11"/>
        <v>100</v>
      </c>
      <c r="DB6" s="34">
        <f t="shared" si="11"/>
        <v>100</v>
      </c>
      <c r="DC6" s="34">
        <f t="shared" si="11"/>
        <v>88.34</v>
      </c>
      <c r="DD6" s="34">
        <f t="shared" si="11"/>
        <v>88.02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0.01</v>
      </c>
      <c r="EN6" s="33">
        <f t="shared" si="14"/>
        <v>0</v>
      </c>
      <c r="EO6" s="33" t="str">
        <f>IF(EO7="","",IF(EO7="-","【-】","【"&amp;SUBSTITUTE(TEXT(EO7,"#,##0.00"),"-","△")&amp;"】"))</f>
        <v>【0.00】</v>
      </c>
    </row>
    <row r="7" spans="1:145" s="35" customFormat="1" x14ac:dyDescent="0.15">
      <c r="A7" s="27"/>
      <c r="B7" s="36">
        <v>2017</v>
      </c>
      <c r="C7" s="36">
        <v>262064</v>
      </c>
      <c r="D7" s="36">
        <v>47</v>
      </c>
      <c r="E7" s="36">
        <v>17</v>
      </c>
      <c r="F7" s="36">
        <v>9</v>
      </c>
      <c r="G7" s="36">
        <v>0</v>
      </c>
      <c r="H7" s="36" t="s">
        <v>110</v>
      </c>
      <c r="I7" s="36" t="s">
        <v>111</v>
      </c>
      <c r="J7" s="36" t="s">
        <v>112</v>
      </c>
      <c r="K7" s="36" t="s">
        <v>113</v>
      </c>
      <c r="L7" s="36" t="s">
        <v>114</v>
      </c>
      <c r="M7" s="36" t="s">
        <v>115</v>
      </c>
      <c r="N7" s="37" t="s">
        <v>116</v>
      </c>
      <c r="O7" s="37" t="s">
        <v>117</v>
      </c>
      <c r="P7" s="37">
        <v>0.06</v>
      </c>
      <c r="Q7" s="37">
        <v>80.39</v>
      </c>
      <c r="R7" s="37">
        <v>2916</v>
      </c>
      <c r="S7" s="37">
        <v>89783</v>
      </c>
      <c r="T7" s="37">
        <v>224.8</v>
      </c>
      <c r="U7" s="37">
        <v>399.39</v>
      </c>
      <c r="V7" s="37">
        <v>54</v>
      </c>
      <c r="W7" s="37">
        <v>0.05</v>
      </c>
      <c r="X7" s="37">
        <v>1080</v>
      </c>
      <c r="Y7" s="37">
        <v>99.91</v>
      </c>
      <c r="Z7" s="37">
        <v>99.47</v>
      </c>
      <c r="AA7" s="37">
        <v>78.739999999999995</v>
      </c>
      <c r="AB7" s="37">
        <v>103.27</v>
      </c>
      <c r="AC7" s="37">
        <v>83.25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2574.4699999999998</v>
      </c>
      <c r="BL7" s="37">
        <v>2784</v>
      </c>
      <c r="BM7" s="37">
        <v>2464.06</v>
      </c>
      <c r="BN7" s="37">
        <v>1914.94</v>
      </c>
      <c r="BO7" s="37">
        <v>1759.36</v>
      </c>
      <c r="BP7" s="37">
        <v>1943.9</v>
      </c>
      <c r="BQ7" s="37">
        <v>8.6199999999999992</v>
      </c>
      <c r="BR7" s="37">
        <v>17.920000000000002</v>
      </c>
      <c r="BS7" s="37">
        <v>41.56</v>
      </c>
      <c r="BT7" s="37">
        <v>39.64</v>
      </c>
      <c r="BU7" s="37">
        <v>38.03</v>
      </c>
      <c r="BV7" s="37">
        <v>31.04</v>
      </c>
      <c r="BW7" s="37">
        <v>29.21</v>
      </c>
      <c r="BX7" s="37">
        <v>32.909999999999997</v>
      </c>
      <c r="BY7" s="37">
        <v>34.020000000000003</v>
      </c>
      <c r="BZ7" s="37">
        <v>37.200000000000003</v>
      </c>
      <c r="CA7" s="37">
        <v>37.340000000000003</v>
      </c>
      <c r="CB7" s="37">
        <v>1947.14</v>
      </c>
      <c r="CC7" s="37">
        <v>1004.98</v>
      </c>
      <c r="CD7" s="37">
        <v>440.52</v>
      </c>
      <c r="CE7" s="37">
        <v>439.95</v>
      </c>
      <c r="CF7" s="37">
        <v>467.33</v>
      </c>
      <c r="CG7" s="37">
        <v>589.39</v>
      </c>
      <c r="CH7" s="37">
        <v>620.01</v>
      </c>
      <c r="CI7" s="37">
        <v>561.54</v>
      </c>
      <c r="CJ7" s="37">
        <v>553.77</v>
      </c>
      <c r="CK7" s="37">
        <v>508.64</v>
      </c>
      <c r="CL7" s="37">
        <v>502.45</v>
      </c>
      <c r="CM7" s="37">
        <v>75</v>
      </c>
      <c r="CN7" s="37">
        <v>62.5</v>
      </c>
      <c r="CO7" s="37">
        <v>54.17</v>
      </c>
      <c r="CP7" s="37">
        <v>54.17</v>
      </c>
      <c r="CQ7" s="37">
        <v>58.33</v>
      </c>
      <c r="CR7" s="37">
        <v>41.24</v>
      </c>
      <c r="CS7" s="37">
        <v>43.1</v>
      </c>
      <c r="CT7" s="37">
        <v>34.92</v>
      </c>
      <c r="CU7" s="37">
        <v>36.44</v>
      </c>
      <c r="CV7" s="37">
        <v>34.29</v>
      </c>
      <c r="CW7" s="37">
        <v>35.35</v>
      </c>
      <c r="CX7" s="37">
        <v>100</v>
      </c>
      <c r="CY7" s="37">
        <v>100</v>
      </c>
      <c r="CZ7" s="37">
        <v>100</v>
      </c>
      <c r="DA7" s="37">
        <v>100</v>
      </c>
      <c r="DB7" s="37">
        <v>100</v>
      </c>
      <c r="DC7" s="37">
        <v>88.34</v>
      </c>
      <c r="DD7" s="37">
        <v>88.02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恭子</dc:creator>
  <cp:lastModifiedBy> </cp:lastModifiedBy>
  <cp:lastPrinted>2019-02-05T06:16:23Z</cp:lastPrinted>
  <dcterms:created xsi:type="dcterms:W3CDTF">2019-01-25T04:28:08Z</dcterms:created>
  <dcterms:modified xsi:type="dcterms:W3CDTF">2019-02-08T04:49:19Z</dcterms:modified>
</cp:coreProperties>
</file>