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WFgFWFpmi/83tW00OwEwBjFLweTim2QnoM8p7VYuAHdsAtkwtlATcscBLUMDKl7HMb+DhwDUYTMRGdurmx99w==" workbookSaltValue="+xhpAMzLnX17zZBTstihXw==" workbookSpinCount="100000" lockStructure="1"/>
  <bookViews>
    <workbookView xWindow="-150" yWindow="-480" windowWidth="19440" windowHeight="1176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<sst xmlns="http://schemas.openxmlformats.org/spreadsheetml/2006/main" count="240" uniqueCount="125">
  <si>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</si>
  <si>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</si>
  <si>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</si>
  <si>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</si>
  <si>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</si>
  <si>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</si>
  <si>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</si>
  <si>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</si>
  <si>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</si>
  <si>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</si>
  <si>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</si>
  <si>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</si>
  <si>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</si>
  <si>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</si>
  <si>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</si>
  <si>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</si>
  <si>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</si>
  <si>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</si>
  <si>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</si>
  <si>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</si>
  <si>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</si>
  <si>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</si>
  <si>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</si>
  <si>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</si>
  <si>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</si>
  <si>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</si>
  <si>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</si>
  <si>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</si>
  <si>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</si>
  <si>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</si>
  <si>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</si>
  <si>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</si>
  <si>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</si>
  <si>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</si>
  <si>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</si>
  <si>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</si>
  <si>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</si>
  <si>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</si>
  <si>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</si>
  <si>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</si>
  <si>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</si>
  <si>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</si>
  <si>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</si>
  <si>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</si>
  <si>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</si>
  <si>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</si>
  <si>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</si>
  <si>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</si>
  <si>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</si>
  <si>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</si>
  <si>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</si>
  <si>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</si>
  <si>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</si>
  <si>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</si>
  <si>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</si>
  <si>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</si>
  <si>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</si>
  <si>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</si>
  <si>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</si>
  <si>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</si>
  <si>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</si>
  <si>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</si>
  <si>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</si>
  <si>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</si>
  <si>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</si>
  <si>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</si>
  <si>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</si>
  <si>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</si>
  <si>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</si>
  <si>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</si>
  <si>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</si>
  <si>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</si>
  <si>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</si>
  <si>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</si>
  <si>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</si>
  <si>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</si>
  <si>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</si>
  <si>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</si>
  <si>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</si>
  <si>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</si>
  <si>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</si>
  <si>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</si>
  <si>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</si>
  <si>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</si>
  <si>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</si>
  <si>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</si>
  <si>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</si>
  <si>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</si>
  <si>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</si>
  <si>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</si>
  <si>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</si>
  <si>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</si>
  <si>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</si>
  <si>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</si>
  <si>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</si>
  <si>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</si>
  <si>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</si>
  <si>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</si>
  <si>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</si>
  <si>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</si>
  <si>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</si>
  <si>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</si>
  <si>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</si>
  <si>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</si>
  <si>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</si>
  <si>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</si>
  <si>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</si>
  <si>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</si>
  <si>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</si>
  <si>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</si>
  <si>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</si>
  <si>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</si>
  <si>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</si>
  <si>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</si>
  <si>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</si>
  <si>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</si>
  <si>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</si>
  <si>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</si>
  <si>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</si>
  <si>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</si>
  <si>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</si>
  <si>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</si>
  <si>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は５地区で事業を実施しています。供用開始が平成9年度から平成24年度となっていることから、各地区の施設の老朽化は異なりますが、管渠の更新・老朽化の対策については、耐用年数から実施していません。</t>
    <phoneticPr fontId="4"/>
  </si>
  <si>
    <r>
      <rPr>
        <sz val="11"/>
        <rFont val="ＭＳ ゴシック"/>
        <family val="3"/>
        <charset val="128"/>
      </rPr>
      <t>①収益的収支比率
　使用料収入の増加により、前年度より比率が上昇しています。しかし、一般会計繰入金が縮減傾向にあるので、更なる費用削減に取り組むこととしています。</t>
    </r>
    <r>
      <rPr>
        <sz val="11"/>
        <color rgb="FFFF0000"/>
        <rFont val="ＭＳ ゴシック"/>
        <family val="3"/>
        <charset val="128"/>
      </rPr>
      <t xml:space="preserve">
</t>
    </r>
    <r>
      <rPr>
        <sz val="11"/>
        <rFont val="ＭＳ ゴシック"/>
        <family val="3"/>
        <charset val="128"/>
      </rPr>
      <t>④企業債残高対事業規模比率
　施設建設費に係る財源負担は基金の取り崩し及び一般会計繰入金にて賄っており、負担割合により各年度で比率の増減が見られます。</t>
    </r>
    <r>
      <rPr>
        <sz val="11"/>
        <color rgb="FFFF0000"/>
        <rFont val="ＭＳ ゴシック"/>
        <family val="3"/>
        <charset val="128"/>
      </rPr>
      <t xml:space="preserve">
</t>
    </r>
    <r>
      <rPr>
        <sz val="11"/>
        <rFont val="ＭＳ ゴシック"/>
        <family val="3"/>
        <charset val="128"/>
      </rPr>
      <t>⑤経費回収率
　使用料で不足する財源は一般会計繰入金で賄っています。一般会計繰入金の縮減が課題となっており、更なる費用削減に取り組むこととします。</t>
    </r>
    <r>
      <rPr>
        <sz val="11"/>
        <color rgb="FFFF0000"/>
        <rFont val="ＭＳ ゴシック"/>
        <family val="3"/>
        <charset val="128"/>
      </rPr>
      <t xml:space="preserve">
</t>
    </r>
    <r>
      <rPr>
        <sz val="11"/>
        <rFont val="ＭＳ ゴシック"/>
        <family val="3"/>
        <charset val="128"/>
      </rPr>
      <t>⑥汚水処理原価
　維持管理費の削減に向けた取り組みを進めており、類似団体と比べて低い状況でありますが、施設の維持管理費の平準化が図れるように計画的に取り組みを進めます。</t>
    </r>
    <r>
      <rPr>
        <sz val="11"/>
        <color rgb="FFFF0000"/>
        <rFont val="ＭＳ ゴシック"/>
        <family val="3"/>
        <charset val="128"/>
      </rPr>
      <t xml:space="preserve">
</t>
    </r>
    <r>
      <rPr>
        <sz val="11"/>
        <rFont val="ＭＳ ゴシック"/>
        <family val="3"/>
        <charset val="128"/>
      </rPr>
      <t>⑦施設利用率
　施設の効率性としては類似団体との比較では高い傾向となっていますが、今後、使用水量の減少が予測されるため、施設の統合を図るなど、効率的な施設運営を図る必要性があります。</t>
    </r>
    <r>
      <rPr>
        <sz val="11"/>
        <color theme="1"/>
        <rFont val="ＭＳ ゴシック"/>
        <family val="3"/>
        <charset val="128"/>
      </rPr>
      <t xml:space="preserve">
⑧水洗化率
　下水道接続世帯の増加に伴い水洗化率は上昇傾向にあることから、今後も水洗化促進の取り組みを進め、使用料収入の増収に努めます。</t>
    </r>
    <rPh sb="16" eb="18">
      <t>ゾウカ</t>
    </rPh>
    <rPh sb="30" eb="32">
      <t>ジョウショウ</t>
    </rPh>
    <rPh sb="264" eb="266">
      <t>ルイジ</t>
    </rPh>
    <rPh sb="266" eb="268">
      <t>ダンタイ</t>
    </rPh>
    <rPh sb="269" eb="270">
      <t>クラ</t>
    </rPh>
    <rPh sb="272" eb="273">
      <t>ヒク</t>
    </rPh>
    <rPh sb="274" eb="276">
      <t>ジョウキョウ</t>
    </rPh>
    <rPh sb="345" eb="346">
      <t>タカ</t>
    </rPh>
    <phoneticPr fontId="4"/>
  </si>
  <si>
    <t>　使用料収入については、節水意識の向上や節水機器の普及により有収水量が減少しているため、減少傾向にあります。使用料の減少により厳しい経営状況になることから、施設の適正な管理、費用の削減を図るなどの経営改善に向けた取り組みを行う必要があります。
　また、計画的な点検・修繕による施設・設備の長寿命化を進めることとし、事業費の平準化を図りながら、公営企業会計の適用や効率的な事業運営に取り組むこととします。</t>
    <rPh sb="171" eb="177">
      <t>コウエイキギョウカイケイ</t>
    </rPh>
    <rPh sb="178" eb="180">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</si>
</sst>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97-4AFA-8CB8-59B3094C9506}"/>
            </c:ext>
          </c:extLst>
        </c:ser>
        <c:dLbls>
          <c:showLegendKey val="0"/>
          <c:showVal val="0"/>
          <c:showCatName val="0"/>
          <c:showSerName val="0"/>
          <c:showPercent val="0"/>
          <c:showBubbleSize val="0"/>
        </c:dLbls>
        <c:gapWidth val="150"/>
        <c:axId val="92646784"/>
        <c:axId val="9265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5C97-4AFA-8CB8-59B3094C9506}"/>
            </c:ext>
          </c:extLst>
        </c:ser>
        <c:dLbls>
          <c:showLegendKey val="0"/>
          <c:showVal val="0"/>
          <c:showCatName val="0"/>
          <c:showSerName val="0"/>
          <c:showPercent val="0"/>
          <c:showBubbleSize val="0"/>
        </c:dLbls>
        <c:marker val="1"/>
        <c:smooth val="0"/>
        <c:axId val="92646784"/>
        <c:axId val="92653056"/>
      </c:lineChart>
      <c:dateAx>
        <c:axId val="92646784"/>
        <c:scaling>
          <c:orientation val="minMax"/>
        </c:scaling>
        <c:delete val="1"/>
        <c:axPos val="b"/>
        <c:numFmt formatCode="ge" sourceLinked="1"/>
        <c:majorTickMark val="none"/>
        <c:minorTickMark val="none"/>
        <c:tickLblPos val="none"/>
        <c:crossAx val="92653056"/>
        <c:crosses val="autoZero"/>
        <c:auto val="1"/>
        <c:lblOffset val="100"/>
        <c:baseTimeUnit val="years"/>
      </c:dateAx>
      <c:valAx>
        <c:axId val="926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51.26</c:v>
                </c:pt>
                <c:pt idx="1">
                  <c:v>54.23</c:v>
                </c:pt>
                <c:pt idx="2">
                  <c:v>55.41</c:v>
                </c:pt>
                <c:pt idx="3">
                  <c:v>54.95</c:v>
                </c:pt>
                <c:pt idx="4">
                  <c:v>56.51</c:v>
                </c:pt>
              </c:numCache>
            </c:numRef>
          </c:val>
          <c:extLst xmlns:c16r2="http://schemas.microsoft.com/office/drawing/2015/06/chart">
            <c:ext xmlns:c16="http://schemas.microsoft.com/office/drawing/2014/chart" uri="{C3380CC4-5D6E-409C-BE32-E72D297353CC}">
              <c16:uniqueId val="{00000000-7798-416D-9422-7726F077D3EE}"/>
            </c:ext>
          </c:extLst>
        </c:ser>
        <c:dLbls>
          <c:showLegendKey val="0"/>
          <c:showVal val="0"/>
          <c:showCatName val="0"/>
          <c:showSerName val="0"/>
          <c:showPercent val="0"/>
          <c:showBubbleSize val="0"/>
        </c:dLbls>
        <c:gapWidth val="150"/>
        <c:axId val="96344320"/>
        <c:axId val="9635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7798-416D-9422-7726F077D3EE}"/>
            </c:ext>
          </c:extLst>
        </c:ser>
        <c:dLbls>
          <c:showLegendKey val="0"/>
          <c:showVal val="0"/>
          <c:showCatName val="0"/>
          <c:showSerName val="0"/>
          <c:showPercent val="0"/>
          <c:showBubbleSize val="0"/>
        </c:dLbls>
        <c:marker val="1"/>
        <c:smooth val="0"/>
        <c:axId val="96344320"/>
        <c:axId val="96350592"/>
      </c:lineChart>
      <c:dateAx>
        <c:axId val="96344320"/>
        <c:scaling>
          <c:orientation val="minMax"/>
        </c:scaling>
        <c:delete val="1"/>
        <c:axPos val="b"/>
        <c:numFmt formatCode="ge" sourceLinked="1"/>
        <c:majorTickMark val="none"/>
        <c:minorTickMark val="none"/>
        <c:tickLblPos val="none"/>
        <c:crossAx val="96350592"/>
        <c:crosses val="autoZero"/>
        <c:auto val="1"/>
        <c:lblOffset val="100"/>
        <c:baseTimeUnit val="years"/>
      </c:dateAx>
      <c:valAx>
        <c:axId val="963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73.08</c:v>
                </c:pt>
                <c:pt idx="1">
                  <c:v>75.569999999999993</c:v>
                </c:pt>
                <c:pt idx="2">
                  <c:v>78.31</c:v>
                </c:pt>
                <c:pt idx="3">
                  <c:v>80</c:v>
                </c:pt>
                <c:pt idx="4">
                  <c:v>81.33</c:v>
                </c:pt>
              </c:numCache>
            </c:numRef>
          </c:val>
          <c:extLst xmlns:c16r2="http://schemas.microsoft.com/office/drawing/2015/06/chart">
            <c:ext xmlns:c16="http://schemas.microsoft.com/office/drawing/2014/chart" uri="{C3380CC4-5D6E-409C-BE32-E72D297353CC}">
              <c16:uniqueId val="{00000000-67A4-4908-A91B-FC97512EA857}"/>
            </c:ext>
          </c:extLst>
        </c:ser>
        <c:dLbls>
          <c:showLegendKey val="0"/>
          <c:showVal val="0"/>
          <c:showCatName val="0"/>
          <c:showSerName val="0"/>
          <c:showPercent val="0"/>
          <c:showBubbleSize val="0"/>
        </c:dLbls>
        <c:gapWidth val="150"/>
        <c:axId val="96410240"/>
        <c:axId val="9641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67A4-4908-A91B-FC97512EA857}"/>
            </c:ext>
          </c:extLst>
        </c:ser>
        <c:dLbls>
          <c:showLegendKey val="0"/>
          <c:showVal val="0"/>
          <c:showCatName val="0"/>
          <c:showSerName val="0"/>
          <c:showPercent val="0"/>
          <c:showBubbleSize val="0"/>
        </c:dLbls>
        <c:marker val="1"/>
        <c:smooth val="0"/>
        <c:axId val="96410240"/>
        <c:axId val="96412416"/>
      </c:lineChart>
      <c:dateAx>
        <c:axId val="96410240"/>
        <c:scaling>
          <c:orientation val="minMax"/>
        </c:scaling>
        <c:delete val="1"/>
        <c:axPos val="b"/>
        <c:numFmt formatCode="ge" sourceLinked="1"/>
        <c:majorTickMark val="none"/>
        <c:minorTickMark val="none"/>
        <c:tickLblPos val="none"/>
        <c:crossAx val="96412416"/>
        <c:crosses val="autoZero"/>
        <c:auto val="1"/>
        <c:lblOffset val="100"/>
        <c:baseTimeUnit val="years"/>
      </c:dateAx>
      <c:valAx>
        <c:axId val="964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74.59</c:v>
                </c:pt>
                <c:pt idx="1">
                  <c:v>75.63</c:v>
                </c:pt>
                <c:pt idx="2">
                  <c:v>80.739999999999995</c:v>
                </c:pt>
                <c:pt idx="3">
                  <c:v>76.319999999999993</c:v>
                </c:pt>
                <c:pt idx="4">
                  <c:v>83.29</c:v>
                </c:pt>
              </c:numCache>
            </c:numRef>
          </c:val>
          <c:extLst xmlns:c16r2="http://schemas.microsoft.com/office/drawing/2015/06/chart">
            <c:ext xmlns:c16="http://schemas.microsoft.com/office/drawing/2014/chart" uri="{C3380CC4-5D6E-409C-BE32-E72D297353CC}">
              <c16:uniqueId val="{00000000-1C6B-4E1F-BA57-8307A6330A12}"/>
            </c:ext>
          </c:extLst>
        </c:ser>
        <c:dLbls>
          <c:showLegendKey val="0"/>
          <c:showVal val="0"/>
          <c:showCatName val="0"/>
          <c:showSerName val="0"/>
          <c:showPercent val="0"/>
          <c:showBubbleSize val="0"/>
        </c:dLbls>
        <c:gapWidth val="150"/>
        <c:axId val="95047680"/>
        <c:axId val="9504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6B-4E1F-BA57-8307A6330A12}"/>
            </c:ext>
          </c:extLst>
        </c:ser>
        <c:dLbls>
          <c:showLegendKey val="0"/>
          <c:showVal val="0"/>
          <c:showCatName val="0"/>
          <c:showSerName val="0"/>
          <c:showPercent val="0"/>
          <c:showBubbleSize val="0"/>
        </c:dLbls>
        <c:marker val="1"/>
        <c:smooth val="0"/>
        <c:axId val="95047680"/>
        <c:axId val="95049600"/>
      </c:lineChart>
      <c:dateAx>
        <c:axId val="95047680"/>
        <c:scaling>
          <c:orientation val="minMax"/>
        </c:scaling>
        <c:delete val="1"/>
        <c:axPos val="b"/>
        <c:numFmt formatCode="ge" sourceLinked="1"/>
        <c:majorTickMark val="none"/>
        <c:minorTickMark val="none"/>
        <c:tickLblPos val="none"/>
        <c:crossAx val="95049600"/>
        <c:crosses val="autoZero"/>
        <c:auto val="1"/>
        <c:lblOffset val="100"/>
        <c:baseTimeUnit val="years"/>
      </c:dateAx>
      <c:valAx>
        <c:axId val="950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1D-4E2A-B4CE-61A42AA75FEA}"/>
            </c:ext>
          </c:extLst>
        </c:ser>
        <c:dLbls>
          <c:showLegendKey val="0"/>
          <c:showVal val="0"/>
          <c:showCatName val="0"/>
          <c:showSerName val="0"/>
          <c:showPercent val="0"/>
          <c:showBubbleSize val="0"/>
        </c:dLbls>
        <c:gapWidth val="150"/>
        <c:axId val="94904704"/>
        <c:axId val="949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1D-4E2A-B4CE-61A42AA75FEA}"/>
            </c:ext>
          </c:extLst>
        </c:ser>
        <c:dLbls>
          <c:showLegendKey val="0"/>
          <c:showVal val="0"/>
          <c:showCatName val="0"/>
          <c:showSerName val="0"/>
          <c:showPercent val="0"/>
          <c:showBubbleSize val="0"/>
        </c:dLbls>
        <c:marker val="1"/>
        <c:smooth val="0"/>
        <c:axId val="94904704"/>
        <c:axId val="94906624"/>
      </c:lineChart>
      <c:dateAx>
        <c:axId val="94904704"/>
        <c:scaling>
          <c:orientation val="minMax"/>
        </c:scaling>
        <c:delete val="1"/>
        <c:axPos val="b"/>
        <c:numFmt formatCode="ge" sourceLinked="1"/>
        <c:majorTickMark val="none"/>
        <c:minorTickMark val="none"/>
        <c:tickLblPos val="none"/>
        <c:crossAx val="94906624"/>
        <c:crosses val="autoZero"/>
        <c:auto val="1"/>
        <c:lblOffset val="100"/>
        <c:baseTimeUnit val="years"/>
      </c:dateAx>
      <c:valAx>
        <c:axId val="949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79-46B5-8CD0-F9E2FAF7CCB3}"/>
            </c:ext>
          </c:extLst>
        </c:ser>
        <c:dLbls>
          <c:showLegendKey val="0"/>
          <c:showVal val="0"/>
          <c:showCatName val="0"/>
          <c:showSerName val="0"/>
          <c:showPercent val="0"/>
          <c:showBubbleSize val="0"/>
        </c:dLbls>
        <c:gapWidth val="150"/>
        <c:axId val="94950144"/>
        <c:axId val="949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79-46B5-8CD0-F9E2FAF7CCB3}"/>
            </c:ext>
          </c:extLst>
        </c:ser>
        <c:dLbls>
          <c:showLegendKey val="0"/>
          <c:showVal val="0"/>
          <c:showCatName val="0"/>
          <c:showSerName val="0"/>
          <c:showPercent val="0"/>
          <c:showBubbleSize val="0"/>
        </c:dLbls>
        <c:marker val="1"/>
        <c:smooth val="0"/>
        <c:axId val="94950144"/>
        <c:axId val="94952064"/>
      </c:lineChart>
      <c:dateAx>
        <c:axId val="94950144"/>
        <c:scaling>
          <c:orientation val="minMax"/>
        </c:scaling>
        <c:delete val="1"/>
        <c:axPos val="b"/>
        <c:numFmt formatCode="ge" sourceLinked="1"/>
        <c:majorTickMark val="none"/>
        <c:minorTickMark val="none"/>
        <c:tickLblPos val="none"/>
        <c:crossAx val="94952064"/>
        <c:crosses val="autoZero"/>
        <c:auto val="1"/>
        <c:lblOffset val="100"/>
        <c:baseTimeUnit val="years"/>
      </c:dateAx>
      <c:valAx>
        <c:axId val="949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11-4796-839C-2BBD9EB81BF8}"/>
            </c:ext>
          </c:extLst>
        </c:ser>
        <c:dLbls>
          <c:showLegendKey val="0"/>
          <c:showVal val="0"/>
          <c:showCatName val="0"/>
          <c:showSerName val="0"/>
          <c:showPercent val="0"/>
          <c:showBubbleSize val="0"/>
        </c:dLbls>
        <c:gapWidth val="150"/>
        <c:axId val="94993408"/>
        <c:axId val="949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11-4796-839C-2BBD9EB81BF8}"/>
            </c:ext>
          </c:extLst>
        </c:ser>
        <c:dLbls>
          <c:showLegendKey val="0"/>
          <c:showVal val="0"/>
          <c:showCatName val="0"/>
          <c:showSerName val="0"/>
          <c:showPercent val="0"/>
          <c:showBubbleSize val="0"/>
        </c:dLbls>
        <c:marker val="1"/>
        <c:smooth val="0"/>
        <c:axId val="94993408"/>
        <c:axId val="94999680"/>
      </c:lineChart>
      <c:dateAx>
        <c:axId val="94993408"/>
        <c:scaling>
          <c:orientation val="minMax"/>
        </c:scaling>
        <c:delete val="1"/>
        <c:axPos val="b"/>
        <c:numFmt formatCode="ge" sourceLinked="1"/>
        <c:majorTickMark val="none"/>
        <c:minorTickMark val="none"/>
        <c:tickLblPos val="none"/>
        <c:crossAx val="94999680"/>
        <c:crosses val="autoZero"/>
        <c:auto val="1"/>
        <c:lblOffset val="100"/>
        <c:baseTimeUnit val="years"/>
      </c:dateAx>
      <c:valAx>
        <c:axId val="949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25-4265-A693-9A5FDD1C0DDB}"/>
            </c:ext>
          </c:extLst>
        </c:ser>
        <c:dLbls>
          <c:showLegendKey val="0"/>
          <c:showVal val="0"/>
          <c:showCatName val="0"/>
          <c:showSerName val="0"/>
          <c:showPercent val="0"/>
          <c:showBubbleSize val="0"/>
        </c:dLbls>
        <c:gapWidth val="150"/>
        <c:axId val="95020160"/>
        <c:axId val="950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25-4265-A693-9A5FDD1C0DDB}"/>
            </c:ext>
          </c:extLst>
        </c:ser>
        <c:dLbls>
          <c:showLegendKey val="0"/>
          <c:showVal val="0"/>
          <c:showCatName val="0"/>
          <c:showSerName val="0"/>
          <c:showPercent val="0"/>
          <c:showBubbleSize val="0"/>
        </c:dLbls>
        <c:marker val="1"/>
        <c:smooth val="0"/>
        <c:axId val="95020160"/>
        <c:axId val="95022080"/>
      </c:lineChart>
      <c:dateAx>
        <c:axId val="95020160"/>
        <c:scaling>
          <c:orientation val="minMax"/>
        </c:scaling>
        <c:delete val="1"/>
        <c:axPos val="b"/>
        <c:numFmt formatCode="ge" sourceLinked="1"/>
        <c:majorTickMark val="none"/>
        <c:minorTickMark val="none"/>
        <c:tickLblPos val="none"/>
        <c:crossAx val="95022080"/>
        <c:crosses val="autoZero"/>
        <c:auto val="1"/>
        <c:lblOffset val="100"/>
        <c:baseTimeUnit val="years"/>
      </c:dateAx>
      <c:valAx>
        <c:axId val="950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366.54</c:v>
                </c:pt>
                <c:pt idx="4" formatCode="#,##0.00;&quot;△&quot;#,##0.00;&quot;-&quot;">
                  <c:v>327.38</c:v>
                </c:pt>
              </c:numCache>
            </c:numRef>
          </c:val>
          <c:extLst xmlns:c16r2="http://schemas.microsoft.com/office/drawing/2015/06/chart">
            <c:ext xmlns:c16="http://schemas.microsoft.com/office/drawing/2014/chart" uri="{C3380CC4-5D6E-409C-BE32-E72D297353CC}">
              <c16:uniqueId val="{00000000-1807-4E1D-97A9-42423B9DC25F}"/>
            </c:ext>
          </c:extLst>
        </c:ser>
        <c:dLbls>
          <c:showLegendKey val="0"/>
          <c:showVal val="0"/>
          <c:showCatName val="0"/>
          <c:showSerName val="0"/>
          <c:showPercent val="0"/>
          <c:showBubbleSize val="0"/>
        </c:dLbls>
        <c:gapWidth val="150"/>
        <c:axId val="96249344"/>
        <c:axId val="9625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1807-4E1D-97A9-42423B9DC25F}"/>
            </c:ext>
          </c:extLst>
        </c:ser>
        <c:dLbls>
          <c:showLegendKey val="0"/>
          <c:showVal val="0"/>
          <c:showCatName val="0"/>
          <c:showSerName val="0"/>
          <c:showPercent val="0"/>
          <c:showBubbleSize val="0"/>
        </c:dLbls>
        <c:marker val="1"/>
        <c:smooth val="0"/>
        <c:axId val="96249344"/>
        <c:axId val="96251264"/>
      </c:lineChart>
      <c:dateAx>
        <c:axId val="96249344"/>
        <c:scaling>
          <c:orientation val="minMax"/>
        </c:scaling>
        <c:delete val="1"/>
        <c:axPos val="b"/>
        <c:numFmt formatCode="ge" sourceLinked="1"/>
        <c:majorTickMark val="none"/>
        <c:minorTickMark val="none"/>
        <c:tickLblPos val="none"/>
        <c:crossAx val="96251264"/>
        <c:crosses val="autoZero"/>
        <c:auto val="1"/>
        <c:lblOffset val="100"/>
        <c:baseTimeUnit val="years"/>
      </c:dateAx>
      <c:valAx>
        <c:axId val="962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83.19</c:v>
                </c:pt>
                <c:pt idx="1">
                  <c:v>80.14</c:v>
                </c:pt>
                <c:pt idx="2">
                  <c:v>77.989999999999995</c:v>
                </c:pt>
                <c:pt idx="3">
                  <c:v>102.65</c:v>
                </c:pt>
                <c:pt idx="4">
                  <c:v>75.02</c:v>
                </c:pt>
              </c:numCache>
            </c:numRef>
          </c:val>
          <c:extLst xmlns:c16r2="http://schemas.microsoft.com/office/drawing/2015/06/chart">
            <c:ext xmlns:c16="http://schemas.microsoft.com/office/drawing/2014/chart" uri="{C3380CC4-5D6E-409C-BE32-E72D297353CC}">
              <c16:uniqueId val="{00000000-5F92-47A8-B235-2BE0724FB3B1}"/>
            </c:ext>
          </c:extLst>
        </c:ser>
        <c:dLbls>
          <c:showLegendKey val="0"/>
          <c:showVal val="0"/>
          <c:showCatName val="0"/>
          <c:showSerName val="0"/>
          <c:showPercent val="0"/>
          <c:showBubbleSize val="0"/>
        </c:dLbls>
        <c:gapWidth val="150"/>
        <c:axId val="96802688"/>
        <c:axId val="9681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5F92-47A8-B235-2BE0724FB3B1}"/>
            </c:ext>
          </c:extLst>
        </c:ser>
        <c:dLbls>
          <c:showLegendKey val="0"/>
          <c:showVal val="0"/>
          <c:showCatName val="0"/>
          <c:showSerName val="0"/>
          <c:showPercent val="0"/>
          <c:showBubbleSize val="0"/>
        </c:dLbls>
        <c:marker val="1"/>
        <c:smooth val="0"/>
        <c:axId val="96802688"/>
        <c:axId val="96813056"/>
      </c:lineChart>
      <c:dateAx>
        <c:axId val="96802688"/>
        <c:scaling>
          <c:orientation val="minMax"/>
        </c:scaling>
        <c:delete val="1"/>
        <c:axPos val="b"/>
        <c:numFmt formatCode="ge" sourceLinked="1"/>
        <c:majorTickMark val="none"/>
        <c:minorTickMark val="none"/>
        <c:tickLblPos val="none"/>
        <c:crossAx val="96813056"/>
        <c:crosses val="autoZero"/>
        <c:auto val="1"/>
        <c:lblOffset val="100"/>
        <c:baseTimeUnit val="years"/>
      </c:dateAx>
      <c:valAx>
        <c:axId val="968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0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230.81</c:v>
                </c:pt>
                <c:pt idx="1">
                  <c:v>246.26</c:v>
                </c:pt>
                <c:pt idx="2">
                  <c:v>252.59</c:v>
                </c:pt>
                <c:pt idx="3">
                  <c:v>190.47</c:v>
                </c:pt>
                <c:pt idx="4">
                  <c:v>260.14</c:v>
                </c:pt>
              </c:numCache>
            </c:numRef>
          </c:val>
          <c:extLst xmlns:c16r2="http://schemas.microsoft.com/office/drawing/2015/06/chart">
            <c:ext xmlns:c16="http://schemas.microsoft.com/office/drawing/2014/chart" uri="{C3380CC4-5D6E-409C-BE32-E72D297353CC}">
              <c16:uniqueId val="{00000000-CCB4-491C-849F-EAAAD72AD9A8}"/>
            </c:ext>
          </c:extLst>
        </c:ser>
        <c:dLbls>
          <c:showLegendKey val="0"/>
          <c:showVal val="0"/>
          <c:showCatName val="0"/>
          <c:showSerName val="0"/>
          <c:showPercent val="0"/>
          <c:showBubbleSize val="0"/>
        </c:dLbls>
        <c:gapWidth val="150"/>
        <c:axId val="96847744"/>
        <c:axId val="9685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CCB4-491C-849F-EAAAD72AD9A8}"/>
            </c:ext>
          </c:extLst>
        </c:ser>
        <c:dLbls>
          <c:showLegendKey val="0"/>
          <c:showVal val="0"/>
          <c:showCatName val="0"/>
          <c:showSerName val="0"/>
          <c:showPercent val="0"/>
          <c:showBubbleSize val="0"/>
        </c:dLbls>
        <c:marker val="1"/>
        <c:smooth val="0"/>
        <c:axId val="96847744"/>
        <c:axId val="96854016"/>
      </c:lineChart>
      <c:dateAx>
        <c:axId val="96847744"/>
        <c:scaling>
          <c:orientation val="minMax"/>
        </c:scaling>
        <c:delete val="1"/>
        <c:axPos val="b"/>
        <c:numFmt formatCode="ge" sourceLinked="1"/>
        <c:majorTickMark val="none"/>
        <c:minorTickMark val="none"/>
        <c:tickLblPos val="none"/>
        <c:crossAx val="96854016"/>
        <c:crosses val="autoZero"/>
        <c:auto val="1"/>
        <c:lblOffset val="100"/>
        <c:baseTimeUnit val="years"/>
      </c:dateAx>
      <c:valAx>
        <c:axId val="968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亀岡市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89783</v>
      </c>
      <c r="AM8" s="49"/>
      <c r="AN8" s="49"/>
      <c r="AO8" s="49"/>
      <c r="AP8" s="49"/>
      <c r="AQ8" s="49"/>
      <c r="AR8" s="49"/>
      <c r="AS8" s="49"/>
      <c r="AT8" s="44">
        <f>データ!T6</f>
        <v>224.8</v>
      </c>
      <c r="AU8" s="44"/>
      <c r="AV8" s="44"/>
      <c r="AW8" s="44"/>
      <c r="AX8" s="44"/>
      <c r="AY8" s="44"/>
      <c r="AZ8" s="44"/>
      <c r="BA8" s="44"/>
      <c r="BB8" s="44">
        <f>データ!U6</f>
        <v>399.39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9.26</v>
      </c>
      <c r="Q10" s="44"/>
      <c r="R10" s="44"/>
      <c r="S10" s="44"/>
      <c r="T10" s="44"/>
      <c r="U10" s="44"/>
      <c r="V10" s="44"/>
      <c r="W10" s="44">
        <f>データ!Q6</f>
        <v>91.68</v>
      </c>
      <c r="X10" s="44"/>
      <c r="Y10" s="44"/>
      <c r="Z10" s="44"/>
      <c r="AA10" s="44"/>
      <c r="AB10" s="44"/>
      <c r="AC10" s="44"/>
      <c r="AD10" s="49">
        <f>データ!R6</f>
        <v>2916</v>
      </c>
      <c r="AE10" s="49"/>
      <c r="AF10" s="49"/>
      <c r="AG10" s="49"/>
      <c r="AH10" s="49"/>
      <c r="AI10" s="49"/>
      <c r="AJ10" s="49"/>
      <c r="AK10" s="2"/>
      <c r="AL10" s="49">
        <f>データ!V6</f>
        <v>8276</v>
      </c>
      <c r="AM10" s="49"/>
      <c r="AN10" s="49"/>
      <c r="AO10" s="49"/>
      <c r="AP10" s="49"/>
      <c r="AQ10" s="49"/>
      <c r="AR10" s="49"/>
      <c r="AS10" s="49"/>
      <c r="AT10" s="44">
        <f>データ!W6</f>
        <v>4.01</v>
      </c>
      <c r="AU10" s="44"/>
      <c r="AV10" s="44"/>
      <c r="AW10" s="44"/>
      <c r="AX10" s="44"/>
      <c r="AY10" s="44"/>
      <c r="AZ10" s="44"/>
      <c r="BA10" s="44"/>
      <c r="BB10" s="44">
        <f>データ!X6</f>
        <v>2063.84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gxBc0HkZHMmqi8yZyzzJciQLWc0gxHGqJx5h8O5SjQLTV5paRS1CQmvbZpiDGildWOoNg6NDl6X0M/VvnQPtnw==" saltValue="T911ccJTKoZb9954hMHO3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262064</v>
      </c>
      <c r="D6" s="32">
        <f t="shared" si="3"/>
        <v>47</v>
      </c>
      <c r="E6" s="32">
        <f t="shared" si="3"/>
        <v>17</v>
      </c>
      <c r="F6" s="32">
        <f t="shared" si="3"/>
        <v>5</v>
      </c>
      <c r="G6" s="32">
        <f t="shared" si="3"/>
        <v>0</v>
      </c>
      <c r="H6" s="32" t="str">
        <f t="shared" si="3"/>
        <v>京都府　亀岡市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9.26</v>
      </c>
      <c r="Q6" s="33">
        <f t="shared" si="3"/>
        <v>91.68</v>
      </c>
      <c r="R6" s="33">
        <f t="shared" si="3"/>
        <v>2916</v>
      </c>
      <c r="S6" s="33">
        <f t="shared" si="3"/>
        <v>89783</v>
      </c>
      <c r="T6" s="33">
        <f t="shared" si="3"/>
        <v>224.8</v>
      </c>
      <c r="U6" s="33">
        <f t="shared" si="3"/>
        <v>399.39</v>
      </c>
      <c r="V6" s="33">
        <f t="shared" si="3"/>
        <v>8276</v>
      </c>
      <c r="W6" s="33">
        <f t="shared" si="3"/>
        <v>4.01</v>
      </c>
      <c r="X6" s="33">
        <f t="shared" si="3"/>
        <v>2063.84</v>
      </c>
      <c r="Y6" s="34">
        <f>IF(Y7="",NA(),Y7)</f>
        <v>74.59</v>
      </c>
      <c r="Z6" s="34">
        <f t="shared" ref="Z6:AH6" si="4">IF(Z7="",NA(),Z7)</f>
        <v>75.63</v>
      </c>
      <c r="AA6" s="34">
        <f t="shared" si="4"/>
        <v>80.739999999999995</v>
      </c>
      <c r="AB6" s="34">
        <f t="shared" si="4"/>
        <v>76.319999999999993</v>
      </c>
      <c r="AC6" s="34">
        <f t="shared" si="4"/>
        <v>83.29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366.54</v>
      </c>
      <c r="BJ6" s="34">
        <f t="shared" si="7"/>
        <v>327.38</v>
      </c>
      <c r="BK6" s="34">
        <f t="shared" si="7"/>
        <v>1126.77</v>
      </c>
      <c r="BL6" s="34">
        <f t="shared" si="7"/>
        <v>1044.8</v>
      </c>
      <c r="BM6" s="34">
        <f t="shared" si="7"/>
        <v>1081.8</v>
      </c>
      <c r="BN6" s="34">
        <f t="shared" si="7"/>
        <v>974.93</v>
      </c>
      <c r="BO6" s="34">
        <f t="shared" si="7"/>
        <v>855.8</v>
      </c>
      <c r="BP6" s="33" t="str">
        <f>IF(BP7="","",IF(BP7="-","【-】","【"&amp;SUBSTITUTE(TEXT(BP7,"#,##0.00"),"-","△")&amp;"】"))</f>
        <v>【814.89】</v>
      </c>
      <c r="BQ6" s="34">
        <f>IF(BQ7="",NA(),BQ7)</f>
        <v>83.19</v>
      </c>
      <c r="BR6" s="34">
        <f t="shared" ref="BR6:BZ6" si="8">IF(BR7="",NA(),BR7)</f>
        <v>80.14</v>
      </c>
      <c r="BS6" s="34">
        <f t="shared" si="8"/>
        <v>77.989999999999995</v>
      </c>
      <c r="BT6" s="34">
        <f t="shared" si="8"/>
        <v>102.65</v>
      </c>
      <c r="BU6" s="34">
        <f t="shared" si="8"/>
        <v>75.02</v>
      </c>
      <c r="BV6" s="34">
        <f t="shared" si="8"/>
        <v>50.9</v>
      </c>
      <c r="BW6" s="34">
        <f t="shared" si="8"/>
        <v>50.82</v>
      </c>
      <c r="BX6" s="34">
        <f t="shared" si="8"/>
        <v>52.19</v>
      </c>
      <c r="BY6" s="34">
        <f t="shared" si="8"/>
        <v>55.32</v>
      </c>
      <c r="BZ6" s="34">
        <f t="shared" si="8"/>
        <v>59.8</v>
      </c>
      <c r="CA6" s="33" t="str">
        <f>IF(CA7="","",IF(CA7="-","【-】","【"&amp;SUBSTITUTE(TEXT(CA7,"#,##0.00"),"-","△")&amp;"】"))</f>
        <v>【60.64】</v>
      </c>
      <c r="CB6" s="34">
        <f>IF(CB7="",NA(),CB7)</f>
        <v>230.81</v>
      </c>
      <c r="CC6" s="34">
        <f t="shared" ref="CC6:CK6" si="9">IF(CC7="",NA(),CC7)</f>
        <v>246.26</v>
      </c>
      <c r="CD6" s="34">
        <f t="shared" si="9"/>
        <v>252.59</v>
      </c>
      <c r="CE6" s="34">
        <f t="shared" si="9"/>
        <v>190.47</v>
      </c>
      <c r="CF6" s="34">
        <f t="shared" si="9"/>
        <v>260.14</v>
      </c>
      <c r="CG6" s="34">
        <f t="shared" si="9"/>
        <v>293.27</v>
      </c>
      <c r="CH6" s="34">
        <f t="shared" si="9"/>
        <v>300.52</v>
      </c>
      <c r="CI6" s="34">
        <f t="shared" si="9"/>
        <v>296.14</v>
      </c>
      <c r="CJ6" s="34">
        <f t="shared" si="9"/>
        <v>283.17</v>
      </c>
      <c r="CK6" s="34">
        <f t="shared" si="9"/>
        <v>263.76</v>
      </c>
      <c r="CL6" s="33" t="str">
        <f>IF(CL7="","",IF(CL7="-","【-】","【"&amp;SUBSTITUTE(TEXT(CL7,"#,##0.00"),"-","△")&amp;"】"))</f>
        <v>【255.52】</v>
      </c>
      <c r="CM6" s="34">
        <f>IF(CM7="",NA(),CM7)</f>
        <v>51.26</v>
      </c>
      <c r="CN6" s="34">
        <f t="shared" ref="CN6:CV6" si="10">IF(CN7="",NA(),CN7)</f>
        <v>54.23</v>
      </c>
      <c r="CO6" s="34">
        <f t="shared" si="10"/>
        <v>55.41</v>
      </c>
      <c r="CP6" s="34">
        <f t="shared" si="10"/>
        <v>54.95</v>
      </c>
      <c r="CQ6" s="34">
        <f t="shared" si="10"/>
        <v>56.51</v>
      </c>
      <c r="CR6" s="34">
        <f t="shared" si="10"/>
        <v>53.78</v>
      </c>
      <c r="CS6" s="34">
        <f t="shared" si="10"/>
        <v>53.24</v>
      </c>
      <c r="CT6" s="34">
        <f t="shared" si="10"/>
        <v>52.31</v>
      </c>
      <c r="CU6" s="34">
        <f t="shared" si="10"/>
        <v>60.65</v>
      </c>
      <c r="CV6" s="34">
        <f t="shared" si="10"/>
        <v>51.75</v>
      </c>
      <c r="CW6" s="33" t="str">
        <f>IF(CW7="","",IF(CW7="-","【-】","【"&amp;SUBSTITUTE(TEXT(CW7,"#,##0.00"),"-","△")&amp;"】"))</f>
        <v>【52.49】</v>
      </c>
      <c r="CX6" s="34">
        <f>IF(CX7="",NA(),CX7)</f>
        <v>73.08</v>
      </c>
      <c r="CY6" s="34">
        <f t="shared" ref="CY6:DG6" si="11">IF(CY7="",NA(),CY7)</f>
        <v>75.569999999999993</v>
      </c>
      <c r="CZ6" s="34">
        <f t="shared" si="11"/>
        <v>78.31</v>
      </c>
      <c r="DA6" s="34">
        <f t="shared" si="11"/>
        <v>80</v>
      </c>
      <c r="DB6" s="34">
        <f t="shared" si="11"/>
        <v>81.33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262064</v>
      </c>
      <c r="D7" s="36">
        <v>47</v>
      </c>
      <c r="E7" s="36">
        <v>17</v>
      </c>
      <c r="F7" s="36">
        <v>5</v>
      </c>
      <c r="G7" s="36">
        <v>0</v>
      </c>
      <c r="H7" s="36" t="s">
        <v>109</v>
      </c>
      <c r="I7" s="36" t="s">
        <v>110</v>
      </c>
      <c r="J7" s="36" t="s">
        <v>111</v>
      </c>
      <c r="K7" s="36" t="s">
        <v>112</v>
      </c>
      <c r="L7" s="36" t="s">
        <v>113</v>
      </c>
      <c r="M7" s="36" t="s">
        <v>114</v>
      </c>
      <c r="N7" s="37" t="s">
        <v>115</v>
      </c>
      <c r="O7" s="37" t="s">
        <v>116</v>
      </c>
      <c r="P7" s="37">
        <v>9.26</v>
      </c>
      <c r="Q7" s="37">
        <v>91.68</v>
      </c>
      <c r="R7" s="37">
        <v>2916</v>
      </c>
      <c r="S7" s="37">
        <v>89783</v>
      </c>
      <c r="T7" s="37">
        <v>224.8</v>
      </c>
      <c r="U7" s="37">
        <v>399.39</v>
      </c>
      <c r="V7" s="37">
        <v>8276</v>
      </c>
      <c r="W7" s="37">
        <v>4.01</v>
      </c>
      <c r="X7" s="37">
        <v>2063.84</v>
      </c>
      <c r="Y7" s="37">
        <v>74.59</v>
      </c>
      <c r="Z7" s="37">
        <v>75.63</v>
      </c>
      <c r="AA7" s="37">
        <v>80.739999999999995</v>
      </c>
      <c r="AB7" s="37">
        <v>76.319999999999993</v>
      </c>
      <c r="AC7" s="37">
        <v>83.29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366.54</v>
      </c>
      <c r="BJ7" s="37">
        <v>327.38</v>
      </c>
      <c r="BK7" s="37">
        <v>1126.77</v>
      </c>
      <c r="BL7" s="37">
        <v>1044.8</v>
      </c>
      <c r="BM7" s="37">
        <v>1081.8</v>
      </c>
      <c r="BN7" s="37">
        <v>974.93</v>
      </c>
      <c r="BO7" s="37">
        <v>855.8</v>
      </c>
      <c r="BP7" s="37">
        <v>814.89</v>
      </c>
      <c r="BQ7" s="37">
        <v>83.19</v>
      </c>
      <c r="BR7" s="37">
        <v>80.14</v>
      </c>
      <c r="BS7" s="37">
        <v>77.989999999999995</v>
      </c>
      <c r="BT7" s="37">
        <v>102.65</v>
      </c>
      <c r="BU7" s="37">
        <v>75.02</v>
      </c>
      <c r="BV7" s="37">
        <v>50.9</v>
      </c>
      <c r="BW7" s="37">
        <v>50.82</v>
      </c>
      <c r="BX7" s="37">
        <v>52.19</v>
      </c>
      <c r="BY7" s="37">
        <v>55.32</v>
      </c>
      <c r="BZ7" s="37">
        <v>59.8</v>
      </c>
      <c r="CA7" s="37">
        <v>60.64</v>
      </c>
      <c r="CB7" s="37">
        <v>230.81</v>
      </c>
      <c r="CC7" s="37">
        <v>246.26</v>
      </c>
      <c r="CD7" s="37">
        <v>252.59</v>
      </c>
      <c r="CE7" s="37">
        <v>190.47</v>
      </c>
      <c r="CF7" s="37">
        <v>260.14</v>
      </c>
      <c r="CG7" s="37">
        <v>293.27</v>
      </c>
      <c r="CH7" s="37">
        <v>300.52</v>
      </c>
      <c r="CI7" s="37">
        <v>296.14</v>
      </c>
      <c r="CJ7" s="37">
        <v>283.17</v>
      </c>
      <c r="CK7" s="37">
        <v>263.76</v>
      </c>
      <c r="CL7" s="37">
        <v>255.52</v>
      </c>
      <c r="CM7" s="37">
        <v>51.26</v>
      </c>
      <c r="CN7" s="37">
        <v>54.23</v>
      </c>
      <c r="CO7" s="37">
        <v>55.41</v>
      </c>
      <c r="CP7" s="37">
        <v>54.95</v>
      </c>
      <c r="CQ7" s="37">
        <v>56.51</v>
      </c>
      <c r="CR7" s="37">
        <v>53.78</v>
      </c>
      <c r="CS7" s="37">
        <v>53.24</v>
      </c>
      <c r="CT7" s="37">
        <v>52.31</v>
      </c>
      <c r="CU7" s="37">
        <v>60.65</v>
      </c>
      <c r="CV7" s="37">
        <v>51.75</v>
      </c>
      <c r="CW7" s="37">
        <v>52.49</v>
      </c>
      <c r="CX7" s="37">
        <v>73.08</v>
      </c>
      <c r="CY7" s="37">
        <v>75.569999999999993</v>
      </c>
      <c r="CZ7" s="37">
        <v>78.31</v>
      </c>
      <c r="DA7" s="37">
        <v>80</v>
      </c>
      <c r="DB7" s="37">
        <v>81.33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恭子</dc:creator>
  <cp:lastModifiedBy> </cp:lastModifiedBy>
  <cp:lastPrinted>2019-02-05T06:15:23Z</cp:lastPrinted>
  <dcterms:created xsi:type="dcterms:W3CDTF">2019-01-25T04:35:04Z</dcterms:created>
  <dcterms:modified xsi:type="dcterms:W3CDTF">2019-02-08T04:49:46Z</dcterms:modified>
</cp:coreProperties>
</file>