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W10" i="4"/>
  <c r="P10" i="4"/>
  <c r="I10" i="4"/>
  <c r="BB8" i="4"/>
  <c r="AT8" i="4"/>
  <c r="AL8" i="4"/>
  <c r="P8" i="4"/>
  <c r="I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<sst xmlns="http://schemas.openxmlformats.org/spreadsheetml/2006/main" count="237" uniqueCount="124">
  <si>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</si>
  <si>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</si>
  <si>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</si>
  <si>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</si>
  <si>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</si>
  <si>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</si>
  <si>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</si>
  <si>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</si>
  <si>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</si>
  <si>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</si>
  <si>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</si>
  <si>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</si>
  <si>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</si>
  <si>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</si>
  <si>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</si>
  <si>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</si>
  <si>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</si>
  <si>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</si>
  <si>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</si>
  <si>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</si>
  <si>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</si>
  <si>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</si>
  <si>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</si>
  <si>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</si>
  <si>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</si>
  <si>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</si>
  <si>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</si>
  <si>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</si>
  <si>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</si>
  <si>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</si>
  <si>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</si>
  <si>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</si>
  <si>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</si>
  <si>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</si>
  <si>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</si>
  <si>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</si>
  <si>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</si>
  <si>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</si>
  <si>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</si>
  <si>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</si>
  <si>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</si>
  <si>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</si>
  <si>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</si>
  <si>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</si>
  <si>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</si>
  <si>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</si>
  <si>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</si>
  <si>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</si>
  <si>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</si>
  <si>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</si>
  <si>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</si>
  <si>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</si>
  <si>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</si>
  <si>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</si>
  <si>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</si>
  <si>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</si>
  <si>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</si>
  <si>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</si>
  <si>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</si>
  <si>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</si>
  <si>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</si>
  <si>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</si>
  <si>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</si>
  <si>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</si>
  <si>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</si>
  <si>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</si>
  <si>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</si>
  <si>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</si>
  <si>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</si>
  <si>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</si>
  <si>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</si>
  <si>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</si>
  <si>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</si>
  <si>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</si>
  <si>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</si>
  <si>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</si>
  <si>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</si>
  <si>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</si>
  <si>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</si>
  <si>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</si>
  <si>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</si>
  <si>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</si>
  <si>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</si>
  <si>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</si>
  <si>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</si>
  <si>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</si>
  <si>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</si>
  <si>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</si>
  <si>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</si>
  <si>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</si>
  <si>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</si>
  <si>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</si>
  <si>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</si>
  <si>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</si>
  <si>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</si>
  <si>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</si>
  <si>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</si>
  <si>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</si>
  <si>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</si>
  <si>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</si>
  <si>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</si>
  <si>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</si>
  <si>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</si>
  <si>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</si>
  <si>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</si>
  <si>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</si>
  <si>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</si>
  <si>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</si>
  <si>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京都府　与謝野町</t>
  </si>
  <si>
    <t>法非適用</t>
  </si>
  <si>
    <t>水道事業</t>
  </si>
  <si>
    <t>簡易水道事業</t>
  </si>
  <si>
    <t>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</si>
  <si>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</si>
  <si>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</si>
  <si>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</si>
  <si>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</si>
  <si>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</si>
  <si>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</si>
  <si>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</si>
  <si>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給水人口の減少等により有収水量が減少し、営業収益が減少傾向にあるなか、上水道事業との統合のために打切り決算とした。　
　今後は事業の効率化を図るとともに、料金改定等により経営基盤の安定化を図り、また、計画的に施設や管路の更新等を行い経営の健全化を図っていく。</t>
    <rPh sb="1" eb="3">
      <t>キュウスイ</t>
    </rPh>
    <rPh sb="3" eb="5">
      <t>ジンコウ</t>
    </rPh>
    <rPh sb="6" eb="8">
      <t>ゲンショウ</t>
    </rPh>
    <rPh sb="8" eb="9">
      <t>ナド</t>
    </rPh>
    <rPh sb="12" eb="14">
      <t>ユウシュウ</t>
    </rPh>
    <rPh sb="14" eb="16">
      <t>スイリョウ</t>
    </rPh>
    <rPh sb="17" eb="19">
      <t>ゲンショウ</t>
    </rPh>
    <rPh sb="21" eb="23">
      <t>エイギョウ</t>
    </rPh>
    <rPh sb="23" eb="25">
      <t>シュウエキ</t>
    </rPh>
    <rPh sb="26" eb="28">
      <t>ゲンショウ</t>
    </rPh>
    <rPh sb="28" eb="30">
      <t>ケイコウ</t>
    </rPh>
    <rPh sb="36" eb="39">
      <t>ジョウスイドウ</t>
    </rPh>
    <rPh sb="39" eb="41">
      <t>ジギョウ</t>
    </rPh>
    <rPh sb="43" eb="45">
      <t>トウゴウ</t>
    </rPh>
    <rPh sb="49" eb="51">
      <t>ウチキ</t>
    </rPh>
    <rPh sb="52" eb="54">
      <t>ケッサン</t>
    </rPh>
    <rPh sb="61" eb="63">
      <t>コンゴ</t>
    </rPh>
    <rPh sb="64" eb="66">
      <t>ジギョウ</t>
    </rPh>
    <rPh sb="67" eb="69">
      <t>コウリツ</t>
    </rPh>
    <rPh sb="69" eb="70">
      <t>カ</t>
    </rPh>
    <rPh sb="71" eb="72">
      <t>ハカ</t>
    </rPh>
    <rPh sb="78" eb="80">
      <t>リョウキン</t>
    </rPh>
    <rPh sb="80" eb="82">
      <t>カイテイ</t>
    </rPh>
    <rPh sb="82" eb="83">
      <t>ナド</t>
    </rPh>
    <rPh sb="86" eb="88">
      <t>ケイエイ</t>
    </rPh>
    <rPh sb="88" eb="90">
      <t>キバン</t>
    </rPh>
    <rPh sb="91" eb="94">
      <t>アンテイカ</t>
    </rPh>
    <rPh sb="95" eb="96">
      <t>ハカ</t>
    </rPh>
    <rPh sb="105" eb="107">
      <t>シセツ</t>
    </rPh>
    <rPh sb="108" eb="110">
      <t>カンロ</t>
    </rPh>
    <rPh sb="111" eb="113">
      <t>コウシン</t>
    </rPh>
    <rPh sb="113" eb="114">
      <t>ナド</t>
    </rPh>
    <rPh sb="115" eb="116">
      <t>オコナ</t>
    </rPh>
    <phoneticPr fontId="7"/>
  </si>
  <si>
    <t>非設置</t>
    <rPh sb="0" eb="1">
      <t>ヒ</t>
    </rPh>
    <rPh sb="1" eb="3">
      <t>セッチ</t>
    </rPh>
    <phoneticPr fontId="4"/>
  </si>
  <si>
    <r>
      <rPr>
        <b/>
        <sz val="11"/>
        <color theme="1"/>
        <rFont val="ＭＳ ゴシック"/>
        <family val="3"/>
        <charset val="128"/>
      </rPr>
      <t>③管路更新率</t>
    </r>
    <r>
      <rPr>
        <sz val="11"/>
        <color theme="1"/>
        <rFont val="ＭＳ ゴシック"/>
        <family val="3"/>
        <charset val="128"/>
      </rPr>
      <t xml:space="preserve">
　石綿管等の老朽管の布設替は既に終了していることから、現在の管路更新は他の要因（道路改良関連）による布設替が主なものとなっている。老朽管の布設替えについては概ね完了している状況である。
　今後は基幹管路の耐震化等を計画的に行っていく。</t>
    </r>
    <rPh sb="1" eb="3">
      <t>カンロ</t>
    </rPh>
    <rPh sb="3" eb="5">
      <t>コウシン</t>
    </rPh>
    <rPh sb="5" eb="6">
      <t>リツ</t>
    </rPh>
    <rPh sb="8" eb="10">
      <t>セキメン</t>
    </rPh>
    <rPh sb="10" eb="11">
      <t>カン</t>
    </rPh>
    <rPh sb="11" eb="12">
      <t>トウ</t>
    </rPh>
    <rPh sb="13" eb="15">
      <t>ロウキュウ</t>
    </rPh>
    <rPh sb="15" eb="16">
      <t>カン</t>
    </rPh>
    <rPh sb="17" eb="19">
      <t>フセツ</t>
    </rPh>
    <rPh sb="19" eb="20">
      <t>ガ</t>
    </rPh>
    <rPh sb="21" eb="22">
      <t>スデ</t>
    </rPh>
    <rPh sb="23" eb="25">
      <t>シュウリョウ</t>
    </rPh>
    <rPh sb="34" eb="36">
      <t>ゲンザイ</t>
    </rPh>
    <rPh sb="37" eb="39">
      <t>カンロ</t>
    </rPh>
    <rPh sb="39" eb="41">
      <t>コウシン</t>
    </rPh>
    <rPh sb="42" eb="43">
      <t>タ</t>
    </rPh>
    <rPh sb="44" eb="46">
      <t>ヨウイン</t>
    </rPh>
    <rPh sb="57" eb="59">
      <t>フセツ</t>
    </rPh>
    <rPh sb="59" eb="60">
      <t>ガ</t>
    </rPh>
    <rPh sb="61" eb="62">
      <t>オモ</t>
    </rPh>
    <rPh sb="72" eb="74">
      <t>ロウキュウ</t>
    </rPh>
    <rPh sb="74" eb="75">
      <t>カン</t>
    </rPh>
    <rPh sb="76" eb="78">
      <t>フセツ</t>
    </rPh>
    <rPh sb="78" eb="79">
      <t>ガ</t>
    </rPh>
    <rPh sb="85" eb="86">
      <t>オオム</t>
    </rPh>
    <rPh sb="87" eb="89">
      <t>カンリョウ</t>
    </rPh>
    <rPh sb="93" eb="95">
      <t>ジョウキョウ</t>
    </rPh>
    <rPh sb="101" eb="103">
      <t>コンゴ</t>
    </rPh>
    <rPh sb="104" eb="106">
      <t>キカン</t>
    </rPh>
    <rPh sb="106" eb="108">
      <t>カンロ</t>
    </rPh>
    <rPh sb="109" eb="112">
      <t>タイシンカ</t>
    </rPh>
    <rPh sb="112" eb="113">
      <t>ナド</t>
    </rPh>
    <rPh sb="114" eb="117">
      <t>ケイカクテキ</t>
    </rPh>
    <rPh sb="118" eb="119">
      <t>オコナ</t>
    </rPh>
    <phoneticPr fontId="7"/>
  </si>
  <si>
    <r>
      <rPr>
        <b/>
        <sz val="11"/>
        <color theme="1"/>
        <rFont val="ＭＳ ゴシック"/>
        <family val="3"/>
        <charset val="128"/>
      </rPr>
      <t>①収益的収支比率</t>
    </r>
    <r>
      <rPr>
        <sz val="11"/>
        <color theme="1"/>
        <rFont val="ＭＳ ゴシック"/>
        <family val="3"/>
        <charset val="128"/>
      </rPr>
      <t xml:space="preserve">
　平成29年度の上水道事業との統合のために基金を廃止し給水収益に繰り入れたことにより大きく増加した。
</t>
    </r>
    <r>
      <rPr>
        <b/>
        <sz val="11"/>
        <color theme="1"/>
        <rFont val="ＭＳ ゴシック"/>
        <family val="3"/>
        <charset val="128"/>
      </rPr>
      <t>④企業債残高対給水収益比率</t>
    </r>
    <r>
      <rPr>
        <sz val="11"/>
        <color theme="1"/>
        <rFont val="ＭＳ ゴシック"/>
        <family val="3"/>
        <charset val="128"/>
      </rPr>
      <t xml:space="preserve">
　平成29年度の上水道事業との統合に向けた施設整備を集中的に行ったことにより類似団体平均より高くなっている。
</t>
    </r>
    <r>
      <rPr>
        <b/>
        <sz val="11"/>
        <color theme="1"/>
        <rFont val="ＭＳ ゴシック"/>
        <family val="3"/>
        <charset val="128"/>
      </rPr>
      <t>⑤料金回収率</t>
    </r>
    <r>
      <rPr>
        <sz val="11"/>
        <color theme="1"/>
        <rFont val="ＭＳ ゴシック"/>
        <family val="3"/>
        <charset val="128"/>
      </rPr>
      <t xml:space="preserve">
　平成29年度の上水道事業との統合により、出納整理期間が打ち切られた（打切り決算となった）ことで料金収入が減少した。
</t>
    </r>
    <r>
      <rPr>
        <b/>
        <sz val="11"/>
        <color theme="1"/>
        <rFont val="ＭＳ ゴシック"/>
        <family val="3"/>
        <charset val="128"/>
      </rPr>
      <t>⑥給水原価</t>
    </r>
    <r>
      <rPr>
        <sz val="11"/>
        <color theme="1"/>
        <rFont val="ＭＳ ゴシック"/>
        <family val="3"/>
        <charset val="128"/>
      </rPr>
      <t xml:space="preserve">
　打切り決算による未払い金の発生により給水原価が減少した。
</t>
    </r>
    <r>
      <rPr>
        <b/>
        <sz val="11"/>
        <color theme="1"/>
        <rFont val="ＭＳ ゴシック"/>
        <family val="3"/>
        <charset val="128"/>
      </rPr>
      <t>⑦施設利用率</t>
    </r>
    <r>
      <rPr>
        <sz val="11"/>
        <color theme="1"/>
        <rFont val="ＭＳ ゴシック"/>
        <family val="3"/>
        <charset val="128"/>
      </rPr>
      <t xml:space="preserve">
　給水人口の減少により有収水量が減少するなか、施設の統廃合により施設利用率が若干ではあるが向上した。
</t>
    </r>
    <r>
      <rPr>
        <b/>
        <sz val="11"/>
        <color theme="1"/>
        <rFont val="ＭＳ ゴシック"/>
        <family val="3"/>
        <charset val="128"/>
      </rPr>
      <t>⑧有収率</t>
    </r>
    <r>
      <rPr>
        <sz val="11"/>
        <color theme="1"/>
        <rFont val="ＭＳ ゴシック"/>
        <family val="3"/>
        <charset val="128"/>
      </rPr>
      <t xml:space="preserve">
　配水流量を常時監視し、漏水等の早期発見に努めているが、凍結破損等の影響により有収率が減少した。</t>
    </r>
    <rPh sb="1" eb="3">
      <t>シュウエキ</t>
    </rPh>
    <rPh sb="3" eb="4">
      <t>テキ</t>
    </rPh>
    <rPh sb="4" eb="6">
      <t>シュウシ</t>
    </rPh>
    <rPh sb="6" eb="8">
      <t>ヒリツ</t>
    </rPh>
    <rPh sb="10" eb="12">
      <t>ヘイセイ</t>
    </rPh>
    <rPh sb="14" eb="15">
      <t>ネン</t>
    </rPh>
    <rPh sb="15" eb="16">
      <t>ド</t>
    </rPh>
    <rPh sb="17" eb="20">
      <t>ジョウスイドウ</t>
    </rPh>
    <rPh sb="20" eb="22">
      <t>ジギョウ</t>
    </rPh>
    <rPh sb="24" eb="26">
      <t>トウゴウ</t>
    </rPh>
    <rPh sb="33" eb="35">
      <t>ハイシ</t>
    </rPh>
    <rPh sb="36" eb="38">
      <t>キュウスイ</t>
    </rPh>
    <rPh sb="38" eb="40">
      <t>シュウエキ</t>
    </rPh>
    <rPh sb="41" eb="42">
      <t>ク</t>
    </rPh>
    <rPh sb="43" eb="44">
      <t>イ</t>
    </rPh>
    <rPh sb="51" eb="52">
      <t>オオ</t>
    </rPh>
    <rPh sb="54" eb="56">
      <t>ゾウカ</t>
    </rPh>
    <rPh sb="62" eb="64">
      <t>キギョウ</t>
    </rPh>
    <rPh sb="64" eb="65">
      <t>サイ</t>
    </rPh>
    <rPh sb="65" eb="67">
      <t>ザンダカ</t>
    </rPh>
    <rPh sb="67" eb="68">
      <t>タイ</t>
    </rPh>
    <rPh sb="68" eb="70">
      <t>キュウスイ</t>
    </rPh>
    <rPh sb="70" eb="72">
      <t>シュウエキ</t>
    </rPh>
    <rPh sb="72" eb="74">
      <t>ヒリツ</t>
    </rPh>
    <rPh sb="83" eb="86">
      <t>ジョウスイドウ</t>
    </rPh>
    <rPh sb="86" eb="88">
      <t>ジギョウ</t>
    </rPh>
    <rPh sb="90" eb="92">
      <t>トウゴウ</t>
    </rPh>
    <rPh sb="93" eb="94">
      <t>ム</t>
    </rPh>
    <rPh sb="96" eb="98">
      <t>シセツ</t>
    </rPh>
    <rPh sb="98" eb="100">
      <t>セイビ</t>
    </rPh>
    <rPh sb="101" eb="104">
      <t>シュウチュウテキ</t>
    </rPh>
    <rPh sb="105" eb="106">
      <t>オコナ</t>
    </rPh>
    <rPh sb="113" eb="115">
      <t>ルイジ</t>
    </rPh>
    <rPh sb="115" eb="117">
      <t>ダンタイ</t>
    </rPh>
    <rPh sb="117" eb="119">
      <t>ヘイキン</t>
    </rPh>
    <rPh sb="121" eb="122">
      <t>タカ</t>
    </rPh>
    <rPh sb="132" eb="134">
      <t>リョウキン</t>
    </rPh>
    <rPh sb="134" eb="136">
      <t>カイシュウ</t>
    </rPh>
    <rPh sb="136" eb="137">
      <t>リツ</t>
    </rPh>
    <rPh sb="146" eb="149">
      <t>ジョウスイドウ</t>
    </rPh>
    <rPh sb="149" eb="151">
      <t>ジギョウ</t>
    </rPh>
    <rPh sb="153" eb="155">
      <t>トウゴウ</t>
    </rPh>
    <rPh sb="159" eb="161">
      <t>スイトウ</t>
    </rPh>
    <rPh sb="161" eb="163">
      <t>セイリ</t>
    </rPh>
    <rPh sb="163" eb="165">
      <t>キカン</t>
    </rPh>
    <rPh sb="166" eb="167">
      <t>ウ</t>
    </rPh>
    <rPh sb="168" eb="169">
      <t>キ</t>
    </rPh>
    <rPh sb="186" eb="188">
      <t>リョウキン</t>
    </rPh>
    <rPh sb="188" eb="190">
      <t>シュウニュウ</t>
    </rPh>
    <rPh sb="191" eb="193">
      <t>ゲンショウ</t>
    </rPh>
    <rPh sb="199" eb="201">
      <t>キュウスイ</t>
    </rPh>
    <rPh sb="201" eb="203">
      <t>ゲンカ</t>
    </rPh>
    <rPh sb="236" eb="238">
      <t>シセツ</t>
    </rPh>
    <rPh sb="238" eb="241">
      <t>リヨウリツ</t>
    </rPh>
    <rPh sb="243" eb="245">
      <t>キュウスイ</t>
    </rPh>
    <rPh sb="245" eb="247">
      <t>ジンコウ</t>
    </rPh>
    <rPh sb="248" eb="250">
      <t>ゲンショウ</t>
    </rPh>
    <rPh sb="253" eb="255">
      <t>ユウシュウ</t>
    </rPh>
    <rPh sb="255" eb="257">
      <t>スイリョウ</t>
    </rPh>
    <rPh sb="258" eb="260">
      <t>ゲンショウ</t>
    </rPh>
    <rPh sb="265" eb="267">
      <t>シセツ</t>
    </rPh>
    <rPh sb="268" eb="271">
      <t>トウハイゴウ</t>
    </rPh>
    <rPh sb="274" eb="276">
      <t>シセツ</t>
    </rPh>
    <rPh sb="276" eb="279">
      <t>リヨウリツ</t>
    </rPh>
    <rPh sb="280" eb="282">
      <t>ジャッカン</t>
    </rPh>
    <rPh sb="287" eb="289">
      <t>コウジョウ</t>
    </rPh>
    <rPh sb="295" eb="297">
      <t>ユウシュウ</t>
    </rPh>
    <rPh sb="297" eb="298">
      <t>リツ</t>
    </rPh>
    <rPh sb="300" eb="302">
      <t>ハイスイ</t>
    </rPh>
    <rPh sb="302" eb="304">
      <t>リュウリョウ</t>
    </rPh>
    <rPh sb="305" eb="307">
      <t>ジョウジ</t>
    </rPh>
    <rPh sb="307" eb="309">
      <t>カンシ</t>
    </rPh>
    <rPh sb="311" eb="313">
      <t>ロウスイ</t>
    </rPh>
    <rPh sb="313" eb="314">
      <t>トウ</t>
    </rPh>
    <rPh sb="315" eb="317">
      <t>ソウキ</t>
    </rPh>
    <rPh sb="317" eb="319">
      <t>ハッケン</t>
    </rPh>
    <rPh sb="320" eb="321">
      <t>ツト</t>
    </rPh>
    <rPh sb="327" eb="329">
      <t>トウケツ</t>
    </rPh>
    <rPh sb="329" eb="331">
      <t>ハソン</t>
    </rPh>
    <rPh sb="331" eb="332">
      <t>ナド</t>
    </rPh>
    <rPh sb="333" eb="335">
      <t>エイキョウ</t>
    </rPh>
    <rPh sb="338" eb="340">
      <t>ユウシュウ</t>
    </rPh>
    <rPh sb="340" eb="341">
      <t>リツ</t>
    </rPh>
    <rPh sb="342" eb="344">
      <t>ゲンショウ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</si>
</sst>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0.1</c:v>
                </c:pt>
                <c:pt idx="1">
                  <c:v>0.09</c:v>
                </c:pt>
                <c:pt idx="2">
                  <c:v>0.55000000000000004</c:v>
                </c:pt>
                <c:pt idx="3" formatCode="#,##0.00;&quot;△&quot;#,##0.00">
                  <c:v>0</c:v>
                </c:pt>
                <c:pt idx="4">
                  <c:v>0.02</c:v>
                </c:pt>
              </c:numCache>
            </c:numRef>
          </c:val>
        </c:ser>
        <c:dLbls>
          <c:showLegendKey val="0"/>
          <c:showVal val="0"/>
          <c:showCatName val="0"/>
          <c:showSerName val="0"/>
          <c:showPercent val="0"/>
          <c:showBubbleSize val="0"/>
        </c:dLbls>
        <c:gapWidth val="150"/>
        <c:axId val="248725888"/>
        <c:axId val="24872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0.64</c:v>
                </c:pt>
                <c:pt idx="2">
                  <c:v>0.55000000000000004</c:v>
                </c:pt>
                <c:pt idx="3">
                  <c:v>0.54</c:v>
                </c:pt>
                <c:pt idx="4">
                  <c:v>0.43</c:v>
                </c:pt>
              </c:numCache>
            </c:numRef>
          </c:val>
          <c:smooth val="0"/>
        </c:ser>
        <c:dLbls>
          <c:showLegendKey val="0"/>
          <c:showVal val="0"/>
          <c:showCatName val="0"/>
          <c:showSerName val="0"/>
          <c:showPercent val="0"/>
          <c:showBubbleSize val="0"/>
        </c:dLbls>
        <c:marker val="1"/>
        <c:smooth val="0"/>
        <c:axId val="248725888"/>
        <c:axId val="248727808"/>
      </c:lineChart>
      <c:dateAx>
        <c:axId val="248725888"/>
        <c:scaling>
          <c:orientation val="minMax"/>
        </c:scaling>
        <c:delete val="1"/>
        <c:axPos val="b"/>
        <c:numFmt formatCode="ge" sourceLinked="1"/>
        <c:majorTickMark val="none"/>
        <c:minorTickMark val="none"/>
        <c:tickLblPos val="none"/>
        <c:crossAx val="248727808"/>
        <c:crosses val="autoZero"/>
        <c:auto val="1"/>
        <c:lblOffset val="100"/>
        <c:baseTimeUnit val="years"/>
      </c:dateAx>
      <c:valAx>
        <c:axId val="24872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72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52.04</c:v>
                </c:pt>
                <c:pt idx="1">
                  <c:v>51.51</c:v>
                </c:pt>
                <c:pt idx="2">
                  <c:v>49.71</c:v>
                </c:pt>
                <c:pt idx="3">
                  <c:v>51.79</c:v>
                </c:pt>
                <c:pt idx="4">
                  <c:v>51.89</c:v>
                </c:pt>
              </c:numCache>
            </c:numRef>
          </c:val>
        </c:ser>
        <c:dLbls>
          <c:showLegendKey val="0"/>
          <c:showVal val="0"/>
          <c:showCatName val="0"/>
          <c:showSerName val="0"/>
          <c:showPercent val="0"/>
          <c:showBubbleSize val="0"/>
        </c:dLbls>
        <c:gapWidth val="150"/>
        <c:axId val="249787136"/>
        <c:axId val="24978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63.99</c:v>
                </c:pt>
                <c:pt idx="1">
                  <c:v>62.01</c:v>
                </c:pt>
                <c:pt idx="2">
                  <c:v>60.68</c:v>
                </c:pt>
                <c:pt idx="3">
                  <c:v>59.87</c:v>
                </c:pt>
                <c:pt idx="4">
                  <c:v>59.59</c:v>
                </c:pt>
              </c:numCache>
            </c:numRef>
          </c:val>
          <c:smooth val="0"/>
        </c:ser>
        <c:dLbls>
          <c:showLegendKey val="0"/>
          <c:showVal val="0"/>
          <c:showCatName val="0"/>
          <c:showSerName val="0"/>
          <c:showPercent val="0"/>
          <c:showBubbleSize val="0"/>
        </c:dLbls>
        <c:marker val="1"/>
        <c:smooth val="0"/>
        <c:axId val="249787136"/>
        <c:axId val="249789056"/>
      </c:lineChart>
      <c:dateAx>
        <c:axId val="249787136"/>
        <c:scaling>
          <c:orientation val="minMax"/>
        </c:scaling>
        <c:delete val="1"/>
        <c:axPos val="b"/>
        <c:numFmt formatCode="ge" sourceLinked="1"/>
        <c:majorTickMark val="none"/>
        <c:minorTickMark val="none"/>
        <c:tickLblPos val="none"/>
        <c:crossAx val="249789056"/>
        <c:crosses val="autoZero"/>
        <c:auto val="1"/>
        <c:lblOffset val="100"/>
        <c:baseTimeUnit val="years"/>
      </c:dateAx>
      <c:valAx>
        <c:axId val="24978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78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90.22</c:v>
                </c:pt>
                <c:pt idx="1">
                  <c:v>91.79</c:v>
                </c:pt>
                <c:pt idx="2">
                  <c:v>92.67</c:v>
                </c:pt>
                <c:pt idx="3">
                  <c:v>91.72</c:v>
                </c:pt>
                <c:pt idx="4">
                  <c:v>90.45</c:v>
                </c:pt>
              </c:numCache>
            </c:numRef>
          </c:val>
        </c:ser>
        <c:dLbls>
          <c:showLegendKey val="0"/>
          <c:showVal val="0"/>
          <c:showCatName val="0"/>
          <c:showSerName val="0"/>
          <c:showPercent val="0"/>
          <c:showBubbleSize val="0"/>
        </c:dLbls>
        <c:gapWidth val="150"/>
        <c:axId val="249819520"/>
        <c:axId val="24982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76.260000000000005</c:v>
                </c:pt>
                <c:pt idx="1">
                  <c:v>75.8</c:v>
                </c:pt>
                <c:pt idx="2">
                  <c:v>75.760000000000005</c:v>
                </c:pt>
                <c:pt idx="3">
                  <c:v>75.48</c:v>
                </c:pt>
                <c:pt idx="4">
                  <c:v>74.64</c:v>
                </c:pt>
              </c:numCache>
            </c:numRef>
          </c:val>
          <c:smooth val="0"/>
        </c:ser>
        <c:dLbls>
          <c:showLegendKey val="0"/>
          <c:showVal val="0"/>
          <c:showCatName val="0"/>
          <c:showSerName val="0"/>
          <c:showPercent val="0"/>
          <c:showBubbleSize val="0"/>
        </c:dLbls>
        <c:marker val="1"/>
        <c:smooth val="0"/>
        <c:axId val="249819520"/>
        <c:axId val="249821440"/>
      </c:lineChart>
      <c:dateAx>
        <c:axId val="249819520"/>
        <c:scaling>
          <c:orientation val="minMax"/>
        </c:scaling>
        <c:delete val="1"/>
        <c:axPos val="b"/>
        <c:numFmt formatCode="ge" sourceLinked="1"/>
        <c:majorTickMark val="none"/>
        <c:minorTickMark val="none"/>
        <c:tickLblPos val="none"/>
        <c:crossAx val="249821440"/>
        <c:crosses val="autoZero"/>
        <c:auto val="1"/>
        <c:lblOffset val="100"/>
        <c:baseTimeUnit val="years"/>
      </c:dateAx>
      <c:valAx>
        <c:axId val="24982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81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108.78</c:v>
                </c:pt>
                <c:pt idx="1">
                  <c:v>84.84</c:v>
                </c:pt>
                <c:pt idx="2">
                  <c:v>81.11</c:v>
                </c:pt>
                <c:pt idx="3">
                  <c:v>81.239999999999995</c:v>
                </c:pt>
                <c:pt idx="4">
                  <c:v>257.14</c:v>
                </c:pt>
              </c:numCache>
            </c:numRef>
          </c:val>
        </c:ser>
        <c:dLbls>
          <c:showLegendKey val="0"/>
          <c:showVal val="0"/>
          <c:showCatName val="0"/>
          <c:showSerName val="0"/>
          <c:showPercent val="0"/>
          <c:showBubbleSize val="0"/>
        </c:dLbls>
        <c:gapWidth val="150"/>
        <c:axId val="248762368"/>
        <c:axId val="24876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75.91</c:v>
                </c:pt>
                <c:pt idx="1">
                  <c:v>77.19</c:v>
                </c:pt>
                <c:pt idx="2">
                  <c:v>77.48</c:v>
                </c:pt>
                <c:pt idx="3">
                  <c:v>76.02</c:v>
                </c:pt>
                <c:pt idx="4">
                  <c:v>77.66</c:v>
                </c:pt>
              </c:numCache>
            </c:numRef>
          </c:val>
          <c:smooth val="0"/>
        </c:ser>
        <c:dLbls>
          <c:showLegendKey val="0"/>
          <c:showVal val="0"/>
          <c:showCatName val="0"/>
          <c:showSerName val="0"/>
          <c:showPercent val="0"/>
          <c:showBubbleSize val="0"/>
        </c:dLbls>
        <c:marker val="1"/>
        <c:smooth val="0"/>
        <c:axId val="248762368"/>
        <c:axId val="248764288"/>
      </c:lineChart>
      <c:dateAx>
        <c:axId val="248762368"/>
        <c:scaling>
          <c:orientation val="minMax"/>
        </c:scaling>
        <c:delete val="1"/>
        <c:axPos val="b"/>
        <c:numFmt formatCode="ge" sourceLinked="1"/>
        <c:majorTickMark val="none"/>
        <c:minorTickMark val="none"/>
        <c:tickLblPos val="none"/>
        <c:crossAx val="248764288"/>
        <c:crosses val="autoZero"/>
        <c:auto val="1"/>
        <c:lblOffset val="100"/>
        <c:baseTimeUnit val="years"/>
      </c:dateAx>
      <c:valAx>
        <c:axId val="24876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76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9179520"/>
        <c:axId val="24918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9179520"/>
        <c:axId val="249185792"/>
      </c:lineChart>
      <c:dateAx>
        <c:axId val="249179520"/>
        <c:scaling>
          <c:orientation val="minMax"/>
        </c:scaling>
        <c:delete val="1"/>
        <c:axPos val="b"/>
        <c:numFmt formatCode="ge" sourceLinked="1"/>
        <c:majorTickMark val="none"/>
        <c:minorTickMark val="none"/>
        <c:tickLblPos val="none"/>
        <c:crossAx val="249185792"/>
        <c:crosses val="autoZero"/>
        <c:auto val="1"/>
        <c:lblOffset val="100"/>
        <c:baseTimeUnit val="years"/>
      </c:dateAx>
      <c:valAx>
        <c:axId val="24918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17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9232384"/>
        <c:axId val="24949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9232384"/>
        <c:axId val="249496704"/>
      </c:lineChart>
      <c:dateAx>
        <c:axId val="249232384"/>
        <c:scaling>
          <c:orientation val="minMax"/>
        </c:scaling>
        <c:delete val="1"/>
        <c:axPos val="b"/>
        <c:numFmt formatCode="ge" sourceLinked="1"/>
        <c:majorTickMark val="none"/>
        <c:minorTickMark val="none"/>
        <c:tickLblPos val="none"/>
        <c:crossAx val="249496704"/>
        <c:crosses val="autoZero"/>
        <c:auto val="1"/>
        <c:lblOffset val="100"/>
        <c:baseTimeUnit val="years"/>
      </c:dateAx>
      <c:valAx>
        <c:axId val="24949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23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9543296"/>
        <c:axId val="24954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9543296"/>
        <c:axId val="249545472"/>
      </c:lineChart>
      <c:dateAx>
        <c:axId val="249543296"/>
        <c:scaling>
          <c:orientation val="minMax"/>
        </c:scaling>
        <c:delete val="1"/>
        <c:axPos val="b"/>
        <c:numFmt formatCode="ge" sourceLinked="1"/>
        <c:majorTickMark val="none"/>
        <c:minorTickMark val="none"/>
        <c:tickLblPos val="none"/>
        <c:crossAx val="249545472"/>
        <c:crosses val="autoZero"/>
        <c:auto val="1"/>
        <c:lblOffset val="100"/>
        <c:baseTimeUnit val="years"/>
      </c:dateAx>
      <c:valAx>
        <c:axId val="24954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54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9559296"/>
        <c:axId val="24957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9559296"/>
        <c:axId val="249577856"/>
      </c:lineChart>
      <c:dateAx>
        <c:axId val="249559296"/>
        <c:scaling>
          <c:orientation val="minMax"/>
        </c:scaling>
        <c:delete val="1"/>
        <c:axPos val="b"/>
        <c:numFmt formatCode="ge" sourceLinked="1"/>
        <c:majorTickMark val="none"/>
        <c:minorTickMark val="none"/>
        <c:tickLblPos val="none"/>
        <c:crossAx val="249577856"/>
        <c:crosses val="autoZero"/>
        <c:auto val="1"/>
        <c:lblOffset val="100"/>
        <c:baseTimeUnit val="years"/>
      </c:dateAx>
      <c:valAx>
        <c:axId val="24957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55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2052.8200000000002</c:v>
                </c:pt>
                <c:pt idx="1">
                  <c:v>2090.84</c:v>
                </c:pt>
                <c:pt idx="2">
                  <c:v>2071.88</c:v>
                </c:pt>
                <c:pt idx="3">
                  <c:v>2034.65</c:v>
                </c:pt>
                <c:pt idx="4">
                  <c:v>2135.9299999999998</c:v>
                </c:pt>
              </c:numCache>
            </c:numRef>
          </c:val>
        </c:ser>
        <c:dLbls>
          <c:showLegendKey val="0"/>
          <c:showVal val="0"/>
          <c:showCatName val="0"/>
          <c:showSerName val="0"/>
          <c:showPercent val="0"/>
          <c:showBubbleSize val="0"/>
        </c:dLbls>
        <c:gapWidth val="150"/>
        <c:axId val="249587584"/>
        <c:axId val="24960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1321.78</c:v>
                </c:pt>
                <c:pt idx="1">
                  <c:v>1326.51</c:v>
                </c:pt>
                <c:pt idx="2">
                  <c:v>1285.3599999999999</c:v>
                </c:pt>
                <c:pt idx="3">
                  <c:v>1246.73</c:v>
                </c:pt>
                <c:pt idx="4">
                  <c:v>1281.51</c:v>
                </c:pt>
              </c:numCache>
            </c:numRef>
          </c:val>
          <c:smooth val="0"/>
        </c:ser>
        <c:dLbls>
          <c:showLegendKey val="0"/>
          <c:showVal val="0"/>
          <c:showCatName val="0"/>
          <c:showSerName val="0"/>
          <c:showPercent val="0"/>
          <c:showBubbleSize val="0"/>
        </c:dLbls>
        <c:marker val="1"/>
        <c:smooth val="0"/>
        <c:axId val="249587584"/>
        <c:axId val="249606144"/>
      </c:lineChart>
      <c:dateAx>
        <c:axId val="249587584"/>
        <c:scaling>
          <c:orientation val="minMax"/>
        </c:scaling>
        <c:delete val="1"/>
        <c:axPos val="b"/>
        <c:numFmt formatCode="ge" sourceLinked="1"/>
        <c:majorTickMark val="none"/>
        <c:minorTickMark val="none"/>
        <c:tickLblPos val="none"/>
        <c:crossAx val="249606144"/>
        <c:crosses val="autoZero"/>
        <c:auto val="1"/>
        <c:lblOffset val="100"/>
        <c:baseTimeUnit val="years"/>
      </c:dateAx>
      <c:valAx>
        <c:axId val="24960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58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69.98</c:v>
                </c:pt>
                <c:pt idx="1">
                  <c:v>65.58</c:v>
                </c:pt>
                <c:pt idx="2">
                  <c:v>64.84</c:v>
                </c:pt>
                <c:pt idx="3">
                  <c:v>64.62</c:v>
                </c:pt>
                <c:pt idx="4">
                  <c:v>60.95</c:v>
                </c:pt>
              </c:numCache>
            </c:numRef>
          </c:val>
        </c:ser>
        <c:dLbls>
          <c:showLegendKey val="0"/>
          <c:showVal val="0"/>
          <c:showCatName val="0"/>
          <c:showSerName val="0"/>
          <c:showPercent val="0"/>
          <c:showBubbleSize val="0"/>
        </c:dLbls>
        <c:gapWidth val="150"/>
        <c:axId val="249705984"/>
        <c:axId val="24970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54.57</c:v>
                </c:pt>
                <c:pt idx="1">
                  <c:v>54.4</c:v>
                </c:pt>
                <c:pt idx="2">
                  <c:v>54.45</c:v>
                </c:pt>
                <c:pt idx="3">
                  <c:v>54.33</c:v>
                </c:pt>
                <c:pt idx="4">
                  <c:v>55.02</c:v>
                </c:pt>
              </c:numCache>
            </c:numRef>
          </c:val>
          <c:smooth val="0"/>
        </c:ser>
        <c:dLbls>
          <c:showLegendKey val="0"/>
          <c:showVal val="0"/>
          <c:showCatName val="0"/>
          <c:showSerName val="0"/>
          <c:showPercent val="0"/>
          <c:showBubbleSize val="0"/>
        </c:dLbls>
        <c:marker val="1"/>
        <c:smooth val="0"/>
        <c:axId val="249705984"/>
        <c:axId val="249707904"/>
      </c:lineChart>
      <c:dateAx>
        <c:axId val="249705984"/>
        <c:scaling>
          <c:orientation val="minMax"/>
        </c:scaling>
        <c:delete val="1"/>
        <c:axPos val="b"/>
        <c:numFmt formatCode="ge" sourceLinked="1"/>
        <c:majorTickMark val="none"/>
        <c:minorTickMark val="none"/>
        <c:tickLblPos val="none"/>
        <c:crossAx val="249707904"/>
        <c:crosses val="autoZero"/>
        <c:auto val="1"/>
        <c:lblOffset val="100"/>
        <c:baseTimeUnit val="years"/>
      </c:dateAx>
      <c:valAx>
        <c:axId val="24970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70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253.42</c:v>
                </c:pt>
                <c:pt idx="1">
                  <c:v>270.72000000000003</c:v>
                </c:pt>
                <c:pt idx="2">
                  <c:v>282.10000000000002</c:v>
                </c:pt>
                <c:pt idx="3">
                  <c:v>284.2</c:v>
                </c:pt>
                <c:pt idx="4">
                  <c:v>281.14999999999998</c:v>
                </c:pt>
              </c:numCache>
            </c:numRef>
          </c:val>
        </c:ser>
        <c:dLbls>
          <c:showLegendKey val="0"/>
          <c:showVal val="0"/>
          <c:showCatName val="0"/>
          <c:showSerName val="0"/>
          <c:showPercent val="0"/>
          <c:showBubbleSize val="0"/>
        </c:dLbls>
        <c:gapWidth val="150"/>
        <c:axId val="249750656"/>
        <c:axId val="24975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318.02999999999997</c:v>
                </c:pt>
                <c:pt idx="1">
                  <c:v>325.14</c:v>
                </c:pt>
                <c:pt idx="2">
                  <c:v>332.75</c:v>
                </c:pt>
                <c:pt idx="3">
                  <c:v>341.05</c:v>
                </c:pt>
                <c:pt idx="4">
                  <c:v>330.62</c:v>
                </c:pt>
              </c:numCache>
            </c:numRef>
          </c:val>
          <c:smooth val="0"/>
        </c:ser>
        <c:dLbls>
          <c:showLegendKey val="0"/>
          <c:showVal val="0"/>
          <c:showCatName val="0"/>
          <c:showSerName val="0"/>
          <c:showPercent val="0"/>
          <c:showBubbleSize val="0"/>
        </c:dLbls>
        <c:marker val="1"/>
        <c:smooth val="0"/>
        <c:axId val="249750656"/>
        <c:axId val="249752576"/>
      </c:lineChart>
      <c:dateAx>
        <c:axId val="249750656"/>
        <c:scaling>
          <c:orientation val="minMax"/>
        </c:scaling>
        <c:delete val="1"/>
        <c:axPos val="b"/>
        <c:numFmt formatCode="ge" sourceLinked="1"/>
        <c:majorTickMark val="none"/>
        <c:minorTickMark val="none"/>
        <c:tickLblPos val="none"/>
        <c:crossAx val="249752576"/>
        <c:crosses val="autoZero"/>
        <c:auto val="1"/>
        <c:lblOffset val="100"/>
        <c:baseTimeUnit val="years"/>
      </c:dateAx>
      <c:valAx>
        <c:axId val="24975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75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京都府　与謝野町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D1</v>
      </c>
      <c r="X8" s="49"/>
      <c r="Y8" s="49"/>
      <c r="Z8" s="49"/>
      <c r="AA8" s="49"/>
      <c r="AB8" s="49"/>
      <c r="AC8" s="49"/>
      <c r="AD8" s="50" t="s">
        <v>121</v>
      </c>
      <c r="AE8" s="50"/>
      <c r="AF8" s="50"/>
      <c r="AG8" s="50"/>
      <c r="AH8" s="50"/>
      <c r="AI8" s="50"/>
      <c r="AJ8" s="50"/>
      <c r="AK8" s="2"/>
      <c r="AL8" s="51">
        <f>データ!$R$6</f>
        <v>22645</v>
      </c>
      <c r="AM8" s="51"/>
      <c r="AN8" s="51"/>
      <c r="AO8" s="51"/>
      <c r="AP8" s="51"/>
      <c r="AQ8" s="51"/>
      <c r="AR8" s="51"/>
      <c r="AS8" s="51"/>
      <c r="AT8" s="46">
        <f>データ!$S$6</f>
        <v>108.38</v>
      </c>
      <c r="AU8" s="46"/>
      <c r="AV8" s="46"/>
      <c r="AW8" s="46"/>
      <c r="AX8" s="46"/>
      <c r="AY8" s="46"/>
      <c r="AZ8" s="46"/>
      <c r="BA8" s="46"/>
      <c r="BB8" s="46">
        <f>データ!$T$6</f>
        <v>208.94</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99.97</v>
      </c>
      <c r="Q10" s="46"/>
      <c r="R10" s="46"/>
      <c r="S10" s="46"/>
      <c r="T10" s="46"/>
      <c r="U10" s="46"/>
      <c r="V10" s="46"/>
      <c r="W10" s="51">
        <f>データ!$Q$6</f>
        <v>3184</v>
      </c>
      <c r="X10" s="51"/>
      <c r="Y10" s="51"/>
      <c r="Z10" s="51"/>
      <c r="AA10" s="51"/>
      <c r="AB10" s="51"/>
      <c r="AC10" s="51"/>
      <c r="AD10" s="2"/>
      <c r="AE10" s="2"/>
      <c r="AF10" s="2"/>
      <c r="AG10" s="2"/>
      <c r="AH10" s="2"/>
      <c r="AI10" s="2"/>
      <c r="AJ10" s="2"/>
      <c r="AK10" s="2"/>
      <c r="AL10" s="51">
        <f>データ!$U$6</f>
        <v>16574</v>
      </c>
      <c r="AM10" s="51"/>
      <c r="AN10" s="51"/>
      <c r="AO10" s="51"/>
      <c r="AP10" s="51"/>
      <c r="AQ10" s="51"/>
      <c r="AR10" s="51"/>
      <c r="AS10" s="51"/>
      <c r="AT10" s="46">
        <f>データ!$V$6</f>
        <v>60.57</v>
      </c>
      <c r="AU10" s="46"/>
      <c r="AV10" s="46"/>
      <c r="AW10" s="46"/>
      <c r="AX10" s="46"/>
      <c r="AY10" s="46"/>
      <c r="AZ10" s="46"/>
      <c r="BA10" s="46"/>
      <c r="BB10" s="46">
        <f>データ!$W$6</f>
        <v>273.63</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123</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122</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120</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x14ac:dyDescent="0.15">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x14ac:dyDescent="0.15">
      <c r="A6" s="29" t="s">
        <v>107</v>
      </c>
      <c r="B6" s="34">
        <f>B7</f>
        <v>2016</v>
      </c>
      <c r="C6" s="34">
        <f t="shared" ref="C6:W6" si="3">C7</f>
        <v>264652</v>
      </c>
      <c r="D6" s="34">
        <f t="shared" si="3"/>
        <v>47</v>
      </c>
      <c r="E6" s="34">
        <f t="shared" si="3"/>
        <v>1</v>
      </c>
      <c r="F6" s="34">
        <f t="shared" si="3"/>
        <v>0</v>
      </c>
      <c r="G6" s="34">
        <f t="shared" si="3"/>
        <v>0</v>
      </c>
      <c r="H6" s="34" t="str">
        <f t="shared" si="3"/>
        <v>京都府　与謝野町</v>
      </c>
      <c r="I6" s="34" t="str">
        <f t="shared" si="3"/>
        <v>法非適用</v>
      </c>
      <c r="J6" s="34" t="str">
        <f t="shared" si="3"/>
        <v>水道事業</v>
      </c>
      <c r="K6" s="34" t="str">
        <f t="shared" si="3"/>
        <v>簡易水道事業</v>
      </c>
      <c r="L6" s="34" t="str">
        <f t="shared" si="3"/>
        <v>D1</v>
      </c>
      <c r="M6" s="34">
        <f t="shared" si="3"/>
        <v>0</v>
      </c>
      <c r="N6" s="35" t="str">
        <f t="shared" si="3"/>
        <v>-</v>
      </c>
      <c r="O6" s="35" t="str">
        <f t="shared" si="3"/>
        <v>該当数値なし</v>
      </c>
      <c r="P6" s="35">
        <f t="shared" si="3"/>
        <v>99.97</v>
      </c>
      <c r="Q6" s="35">
        <f t="shared" si="3"/>
        <v>3184</v>
      </c>
      <c r="R6" s="35">
        <f t="shared" si="3"/>
        <v>22645</v>
      </c>
      <c r="S6" s="35">
        <f t="shared" si="3"/>
        <v>108.38</v>
      </c>
      <c r="T6" s="35">
        <f t="shared" si="3"/>
        <v>208.94</v>
      </c>
      <c r="U6" s="35">
        <f t="shared" si="3"/>
        <v>16574</v>
      </c>
      <c r="V6" s="35">
        <f t="shared" si="3"/>
        <v>60.57</v>
      </c>
      <c r="W6" s="35">
        <f t="shared" si="3"/>
        <v>273.63</v>
      </c>
      <c r="X6" s="36">
        <f>IF(X7="",NA(),X7)</f>
        <v>108.78</v>
      </c>
      <c r="Y6" s="36">
        <f t="shared" ref="Y6:AG6" si="4">IF(Y7="",NA(),Y7)</f>
        <v>84.84</v>
      </c>
      <c r="Z6" s="36">
        <f t="shared" si="4"/>
        <v>81.11</v>
      </c>
      <c r="AA6" s="36">
        <f t="shared" si="4"/>
        <v>81.239999999999995</v>
      </c>
      <c r="AB6" s="36">
        <f t="shared" si="4"/>
        <v>257.14</v>
      </c>
      <c r="AC6" s="36">
        <f t="shared" si="4"/>
        <v>75.91</v>
      </c>
      <c r="AD6" s="36">
        <f t="shared" si="4"/>
        <v>77.19</v>
      </c>
      <c r="AE6" s="36">
        <f t="shared" si="4"/>
        <v>77.48</v>
      </c>
      <c r="AF6" s="36">
        <f t="shared" si="4"/>
        <v>76.02</v>
      </c>
      <c r="AG6" s="36">
        <f t="shared" si="4"/>
        <v>77.66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2052.8200000000002</v>
      </c>
      <c r="BF6" s="36">
        <f t="shared" ref="BF6:BN6" si="7">IF(BF7="",NA(),BF7)</f>
        <v>2090.84</v>
      </c>
      <c r="BG6" s="36">
        <f t="shared" si="7"/>
        <v>2071.88</v>
      </c>
      <c r="BH6" s="36">
        <f t="shared" si="7"/>
        <v>2034.65</v>
      </c>
      <c r="BI6" s="36">
        <f t="shared" si="7"/>
        <v>2135.9299999999998</v>
      </c>
      <c r="BJ6" s="36">
        <f t="shared" si="7"/>
        <v>1321.78</v>
      </c>
      <c r="BK6" s="36">
        <f t="shared" si="7"/>
        <v>1326.51</v>
      </c>
      <c r="BL6" s="36">
        <f t="shared" si="7"/>
        <v>1285.3599999999999</v>
      </c>
      <c r="BM6" s="36">
        <f t="shared" si="7"/>
        <v>1246.73</v>
      </c>
      <c r="BN6" s="36">
        <f t="shared" si="7"/>
        <v>1281.51</v>
      </c>
      <c r="BO6" s="35" t="str">
        <f>IF(BO7="","",IF(BO7="-","【-】","【"&amp;SUBSTITUTE(TEXT(BO7,"#,##0.00"),"-","△")&amp;"】"))</f>
        <v>【1,280.76】</v>
      </c>
      <c r="BP6" s="36">
        <f>IF(BP7="",NA(),BP7)</f>
        <v>69.98</v>
      </c>
      <c r="BQ6" s="36">
        <f t="shared" ref="BQ6:BY6" si="8">IF(BQ7="",NA(),BQ7)</f>
        <v>65.58</v>
      </c>
      <c r="BR6" s="36">
        <f t="shared" si="8"/>
        <v>64.84</v>
      </c>
      <c r="BS6" s="36">
        <f t="shared" si="8"/>
        <v>64.62</v>
      </c>
      <c r="BT6" s="36">
        <f t="shared" si="8"/>
        <v>60.95</v>
      </c>
      <c r="BU6" s="36">
        <f t="shared" si="8"/>
        <v>54.57</v>
      </c>
      <c r="BV6" s="36">
        <f t="shared" si="8"/>
        <v>54.4</v>
      </c>
      <c r="BW6" s="36">
        <f t="shared" si="8"/>
        <v>54.45</v>
      </c>
      <c r="BX6" s="36">
        <f t="shared" si="8"/>
        <v>54.33</v>
      </c>
      <c r="BY6" s="36">
        <f t="shared" si="8"/>
        <v>55.02</v>
      </c>
      <c r="BZ6" s="35" t="str">
        <f>IF(BZ7="","",IF(BZ7="-","【-】","【"&amp;SUBSTITUTE(TEXT(BZ7,"#,##0.00"),"-","△")&amp;"】"))</f>
        <v>【53.06】</v>
      </c>
      <c r="CA6" s="36">
        <f>IF(CA7="",NA(),CA7)</f>
        <v>253.42</v>
      </c>
      <c r="CB6" s="36">
        <f t="shared" ref="CB6:CJ6" si="9">IF(CB7="",NA(),CB7)</f>
        <v>270.72000000000003</v>
      </c>
      <c r="CC6" s="36">
        <f t="shared" si="9"/>
        <v>282.10000000000002</v>
      </c>
      <c r="CD6" s="36">
        <f t="shared" si="9"/>
        <v>284.2</v>
      </c>
      <c r="CE6" s="36">
        <f t="shared" si="9"/>
        <v>281.14999999999998</v>
      </c>
      <c r="CF6" s="36">
        <f t="shared" si="9"/>
        <v>318.02999999999997</v>
      </c>
      <c r="CG6" s="36">
        <f t="shared" si="9"/>
        <v>325.14</v>
      </c>
      <c r="CH6" s="36">
        <f t="shared" si="9"/>
        <v>332.75</v>
      </c>
      <c r="CI6" s="36">
        <f t="shared" si="9"/>
        <v>341.05</v>
      </c>
      <c r="CJ6" s="36">
        <f t="shared" si="9"/>
        <v>330.62</v>
      </c>
      <c r="CK6" s="35" t="str">
        <f>IF(CK7="","",IF(CK7="-","【-】","【"&amp;SUBSTITUTE(TEXT(CK7,"#,##0.00"),"-","△")&amp;"】"))</f>
        <v>【314.83】</v>
      </c>
      <c r="CL6" s="36">
        <f>IF(CL7="",NA(),CL7)</f>
        <v>52.04</v>
      </c>
      <c r="CM6" s="36">
        <f t="shared" ref="CM6:CU6" si="10">IF(CM7="",NA(),CM7)</f>
        <v>51.51</v>
      </c>
      <c r="CN6" s="36">
        <f t="shared" si="10"/>
        <v>49.71</v>
      </c>
      <c r="CO6" s="36">
        <f t="shared" si="10"/>
        <v>51.79</v>
      </c>
      <c r="CP6" s="36">
        <f t="shared" si="10"/>
        <v>51.89</v>
      </c>
      <c r="CQ6" s="36">
        <f t="shared" si="10"/>
        <v>63.99</v>
      </c>
      <c r="CR6" s="36">
        <f t="shared" si="10"/>
        <v>62.01</v>
      </c>
      <c r="CS6" s="36">
        <f t="shared" si="10"/>
        <v>60.68</v>
      </c>
      <c r="CT6" s="36">
        <f t="shared" si="10"/>
        <v>59.87</v>
      </c>
      <c r="CU6" s="36">
        <f t="shared" si="10"/>
        <v>59.59</v>
      </c>
      <c r="CV6" s="35" t="str">
        <f>IF(CV7="","",IF(CV7="-","【-】","【"&amp;SUBSTITUTE(TEXT(CV7,"#,##0.00"),"-","△")&amp;"】"))</f>
        <v>【56.28】</v>
      </c>
      <c r="CW6" s="36">
        <f>IF(CW7="",NA(),CW7)</f>
        <v>90.22</v>
      </c>
      <c r="CX6" s="36">
        <f t="shared" ref="CX6:DF6" si="11">IF(CX7="",NA(),CX7)</f>
        <v>91.79</v>
      </c>
      <c r="CY6" s="36">
        <f t="shared" si="11"/>
        <v>92.67</v>
      </c>
      <c r="CZ6" s="36">
        <f t="shared" si="11"/>
        <v>91.72</v>
      </c>
      <c r="DA6" s="36">
        <f t="shared" si="11"/>
        <v>90.45</v>
      </c>
      <c r="DB6" s="36">
        <f t="shared" si="11"/>
        <v>76.260000000000005</v>
      </c>
      <c r="DC6" s="36">
        <f t="shared" si="11"/>
        <v>75.8</v>
      </c>
      <c r="DD6" s="36">
        <f t="shared" si="11"/>
        <v>75.760000000000005</v>
      </c>
      <c r="DE6" s="36">
        <f t="shared" si="11"/>
        <v>75.48</v>
      </c>
      <c r="DF6" s="36">
        <f t="shared" si="11"/>
        <v>74.64</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0.1</v>
      </c>
      <c r="EE6" s="36">
        <f t="shared" ref="EE6:EM6" si="14">IF(EE7="",NA(),EE7)</f>
        <v>0.09</v>
      </c>
      <c r="EF6" s="36">
        <f t="shared" si="14"/>
        <v>0.55000000000000004</v>
      </c>
      <c r="EG6" s="35">
        <f t="shared" si="14"/>
        <v>0</v>
      </c>
      <c r="EH6" s="36">
        <f t="shared" si="14"/>
        <v>0.02</v>
      </c>
      <c r="EI6" s="36">
        <f t="shared" si="14"/>
        <v>0.59</v>
      </c>
      <c r="EJ6" s="36">
        <f t="shared" si="14"/>
        <v>0.64</v>
      </c>
      <c r="EK6" s="36">
        <f t="shared" si="14"/>
        <v>0.55000000000000004</v>
      </c>
      <c r="EL6" s="36">
        <f t="shared" si="14"/>
        <v>0.54</v>
      </c>
      <c r="EM6" s="36">
        <f t="shared" si="14"/>
        <v>0.43</v>
      </c>
      <c r="EN6" s="35" t="str">
        <f>IF(EN7="","",IF(EN7="-","【-】","【"&amp;SUBSTITUTE(TEXT(EN7,"#,##0.00"),"-","△")&amp;"】"))</f>
        <v>【0.59】</v>
      </c>
    </row>
    <row r="7" spans="1:144" s="37" customFormat="1" x14ac:dyDescent="0.15">
      <c r="A7" s="29"/>
      <c r="B7" s="38">
        <v>2016</v>
      </c>
      <c r="C7" s="38">
        <v>264652</v>
      </c>
      <c r="D7" s="38">
        <v>47</v>
      </c>
      <c r="E7" s="38">
        <v>1</v>
      </c>
      <c r="F7" s="38">
        <v>0</v>
      </c>
      <c r="G7" s="38">
        <v>0</v>
      </c>
      <c r="H7" s="38" t="s">
        <v>108</v>
      </c>
      <c r="I7" s="38" t="s">
        <v>109</v>
      </c>
      <c r="J7" s="38" t="s">
        <v>110</v>
      </c>
      <c r="K7" s="38" t="s">
        <v>111</v>
      </c>
      <c r="L7" s="38" t="s">
        <v>112</v>
      </c>
      <c r="M7" s="38"/>
      <c r="N7" s="39" t="s">
        <v>113</v>
      </c>
      <c r="O7" s="39" t="s">
        <v>114</v>
      </c>
      <c r="P7" s="39">
        <v>99.97</v>
      </c>
      <c r="Q7" s="39">
        <v>3184</v>
      </c>
      <c r="R7" s="39">
        <v>22645</v>
      </c>
      <c r="S7" s="39">
        <v>108.38</v>
      </c>
      <c r="T7" s="39">
        <v>208.94</v>
      </c>
      <c r="U7" s="39">
        <v>16574</v>
      </c>
      <c r="V7" s="39">
        <v>60.57</v>
      </c>
      <c r="W7" s="39">
        <v>273.63</v>
      </c>
      <c r="X7" s="39">
        <v>108.78</v>
      </c>
      <c r="Y7" s="39">
        <v>84.84</v>
      </c>
      <c r="Z7" s="39">
        <v>81.11</v>
      </c>
      <c r="AA7" s="39">
        <v>81.239999999999995</v>
      </c>
      <c r="AB7" s="39">
        <v>257.14</v>
      </c>
      <c r="AC7" s="39">
        <v>75.91</v>
      </c>
      <c r="AD7" s="39">
        <v>77.19</v>
      </c>
      <c r="AE7" s="39">
        <v>77.48</v>
      </c>
      <c r="AF7" s="39">
        <v>76.02</v>
      </c>
      <c r="AG7" s="39">
        <v>77.66</v>
      </c>
      <c r="AH7" s="39">
        <v>76.78</v>
      </c>
      <c r="AI7" s="39"/>
      <c r="AJ7" s="39"/>
      <c r="AK7" s="39"/>
      <c r="AL7" s="39"/>
      <c r="AM7" s="39"/>
      <c r="AN7" s="39"/>
      <c r="AO7" s="39"/>
      <c r="AP7" s="39"/>
      <c r="AQ7" s="39"/>
      <c r="AR7" s="39"/>
      <c r="AS7" s="39"/>
      <c r="AT7" s="39"/>
      <c r="AU7" s="39"/>
      <c r="AV7" s="39"/>
      <c r="AW7" s="39"/>
      <c r="AX7" s="39"/>
      <c r="AY7" s="39"/>
      <c r="AZ7" s="39"/>
      <c r="BA7" s="39"/>
      <c r="BB7" s="39"/>
      <c r="BC7" s="39"/>
      <c r="BD7" s="39"/>
      <c r="BE7" s="39">
        <v>2052.8200000000002</v>
      </c>
      <c r="BF7" s="39">
        <v>2090.84</v>
      </c>
      <c r="BG7" s="39">
        <v>2071.88</v>
      </c>
      <c r="BH7" s="39">
        <v>2034.65</v>
      </c>
      <c r="BI7" s="39">
        <v>2135.9299999999998</v>
      </c>
      <c r="BJ7" s="39">
        <v>1321.78</v>
      </c>
      <c r="BK7" s="39">
        <v>1326.51</v>
      </c>
      <c r="BL7" s="39">
        <v>1285.3599999999999</v>
      </c>
      <c r="BM7" s="39">
        <v>1246.73</v>
      </c>
      <c r="BN7" s="39">
        <v>1281.51</v>
      </c>
      <c r="BO7" s="39">
        <v>1280.76</v>
      </c>
      <c r="BP7" s="39">
        <v>69.98</v>
      </c>
      <c r="BQ7" s="39">
        <v>65.58</v>
      </c>
      <c r="BR7" s="39">
        <v>64.84</v>
      </c>
      <c r="BS7" s="39">
        <v>64.62</v>
      </c>
      <c r="BT7" s="39">
        <v>60.95</v>
      </c>
      <c r="BU7" s="39">
        <v>54.57</v>
      </c>
      <c r="BV7" s="39">
        <v>54.4</v>
      </c>
      <c r="BW7" s="39">
        <v>54.45</v>
      </c>
      <c r="BX7" s="39">
        <v>54.33</v>
      </c>
      <c r="BY7" s="39">
        <v>55.02</v>
      </c>
      <c r="BZ7" s="39">
        <v>53.06</v>
      </c>
      <c r="CA7" s="39">
        <v>253.42</v>
      </c>
      <c r="CB7" s="39">
        <v>270.72000000000003</v>
      </c>
      <c r="CC7" s="39">
        <v>282.10000000000002</v>
      </c>
      <c r="CD7" s="39">
        <v>284.2</v>
      </c>
      <c r="CE7" s="39">
        <v>281.14999999999998</v>
      </c>
      <c r="CF7" s="39">
        <v>318.02999999999997</v>
      </c>
      <c r="CG7" s="39">
        <v>325.14</v>
      </c>
      <c r="CH7" s="39">
        <v>332.75</v>
      </c>
      <c r="CI7" s="39">
        <v>341.05</v>
      </c>
      <c r="CJ7" s="39">
        <v>330.62</v>
      </c>
      <c r="CK7" s="39">
        <v>314.83</v>
      </c>
      <c r="CL7" s="39">
        <v>52.04</v>
      </c>
      <c r="CM7" s="39">
        <v>51.51</v>
      </c>
      <c r="CN7" s="39">
        <v>49.71</v>
      </c>
      <c r="CO7" s="39">
        <v>51.79</v>
      </c>
      <c r="CP7" s="39">
        <v>51.89</v>
      </c>
      <c r="CQ7" s="39">
        <v>63.99</v>
      </c>
      <c r="CR7" s="39">
        <v>62.01</v>
      </c>
      <c r="CS7" s="39">
        <v>60.68</v>
      </c>
      <c r="CT7" s="39">
        <v>59.87</v>
      </c>
      <c r="CU7" s="39">
        <v>59.59</v>
      </c>
      <c r="CV7" s="39">
        <v>56.28</v>
      </c>
      <c r="CW7" s="39">
        <v>90.22</v>
      </c>
      <c r="CX7" s="39">
        <v>91.79</v>
      </c>
      <c r="CY7" s="39">
        <v>92.67</v>
      </c>
      <c r="CZ7" s="39">
        <v>91.72</v>
      </c>
      <c r="DA7" s="39">
        <v>90.45</v>
      </c>
      <c r="DB7" s="39">
        <v>76.260000000000005</v>
      </c>
      <c r="DC7" s="39">
        <v>75.8</v>
      </c>
      <c r="DD7" s="39">
        <v>75.760000000000005</v>
      </c>
      <c r="DE7" s="39">
        <v>75.48</v>
      </c>
      <c r="DF7" s="39">
        <v>74.64</v>
      </c>
      <c r="DG7" s="39">
        <v>74.94</v>
      </c>
      <c r="DH7" s="39"/>
      <c r="DI7" s="39"/>
      <c r="DJ7" s="39"/>
      <c r="DK7" s="39"/>
      <c r="DL7" s="39"/>
      <c r="DM7" s="39"/>
      <c r="DN7" s="39"/>
      <c r="DO7" s="39"/>
      <c r="DP7" s="39"/>
      <c r="DQ7" s="39"/>
      <c r="DR7" s="39"/>
      <c r="DS7" s="39"/>
      <c r="DT7" s="39"/>
      <c r="DU7" s="39"/>
      <c r="DV7" s="39"/>
      <c r="DW7" s="39"/>
      <c r="DX7" s="39"/>
      <c r="DY7" s="39"/>
      <c r="DZ7" s="39"/>
      <c r="EA7" s="39"/>
      <c r="EB7" s="39"/>
      <c r="EC7" s="39"/>
      <c r="ED7" s="39">
        <v>0.1</v>
      </c>
      <c r="EE7" s="39">
        <v>0.09</v>
      </c>
      <c r="EF7" s="39">
        <v>0.55000000000000004</v>
      </c>
      <c r="EG7" s="39">
        <v>0</v>
      </c>
      <c r="EH7" s="39">
        <v>0.02</v>
      </c>
      <c r="EI7" s="39">
        <v>0.59</v>
      </c>
      <c r="EJ7" s="39">
        <v>0.64</v>
      </c>
      <c r="EK7" s="39">
        <v>0.55000000000000004</v>
      </c>
      <c r="EL7" s="39">
        <v>0.54</v>
      </c>
      <c r="EM7" s="39">
        <v>0.43</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cp:lastPrinted>2018-02-06T07:47:45Z</cp:lastPrinted>
  <dcterms:modified xsi:type="dcterms:W3CDTF">2018-02-14T05:29:19Z</dcterms:modified>
</cp:coreProperties>
</file>