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P10" i="4"/>
  <c r="I10" i="4"/>
  <c r="B10"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<sst xmlns="http://schemas.openxmlformats.org/spreadsheetml/2006/main" count="240" uniqueCount="126">
  <si>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</si>
  <si>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</si>
  <si>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</si>
  <si>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</si>
  <si>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</si>
  <si>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</si>
  <si>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</si>
  <si>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</si>
  <si>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</si>
  <si>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</si>
  <si>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</si>
  <si>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</si>
  <si>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</si>
  <si>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</si>
  <si>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</si>
  <si>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</si>
  <si>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</si>
  <si>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</si>
  <si>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</si>
  <si>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</si>
  <si>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</si>
  <si>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</si>
  <si>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</si>
  <si>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</si>
  <si>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</si>
  <si>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</si>
  <si>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</si>
  <si>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</si>
  <si>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</si>
  <si>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</si>
  <si>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</si>
  <si>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</si>
  <si>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</si>
  <si>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</si>
  <si>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</si>
  <si>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</si>
  <si>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</si>
  <si>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</si>
  <si>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</si>
  <si>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</si>
  <si>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</si>
  <si>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</si>
  <si>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</si>
  <si>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</si>
  <si>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</si>
  <si>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</si>
  <si>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</si>
  <si>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</si>
  <si>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</si>
  <si>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</si>
  <si>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</si>
  <si>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</si>
  <si>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</si>
  <si>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</si>
  <si>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</si>
  <si>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</si>
  <si>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</si>
  <si>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</si>
  <si>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</si>
  <si>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</si>
  <si>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</si>
  <si>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</si>
  <si>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</si>
  <si>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</si>
  <si>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</si>
  <si>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</si>
  <si>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</si>
  <si>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</si>
  <si>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</si>
  <si>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</si>
  <si>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</si>
  <si>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</si>
  <si>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</si>
  <si>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</si>
  <si>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</si>
  <si>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</si>
  <si>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</si>
  <si>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</si>
  <si>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</si>
  <si>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</si>
  <si>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</si>
  <si>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</si>
  <si>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</si>
  <si>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</si>
  <si>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</si>
  <si>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</si>
  <si>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</si>
  <si>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</si>
  <si>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</si>
  <si>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</si>
  <si>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</si>
  <si>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</si>
  <si>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</si>
  <si>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</si>
  <si>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</si>
  <si>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</si>
  <si>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</si>
  <si>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</si>
  <si>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</si>
  <si>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</si>
  <si>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</si>
  <si>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</si>
  <si>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</si>
  <si>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</si>
  <si>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</si>
  <si>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</si>
  <si>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</si>
  <si>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</si>
  <si>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</si>
  <si>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</si>
  <si>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京都府　京丹波町</t>
  </si>
  <si>
    <t>法非適用</t>
  </si>
  <si>
    <t>下水道事業</t>
  </si>
  <si>
    <t>林業集落排水</t>
  </si>
  <si>
    <t>G2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</si>
  <si>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</si>
  <si>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</si>
  <si>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</si>
  <si>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</si>
  <si>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</si>
  <si>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</si>
  <si>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</si>
  <si>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</si>
  <si>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林業集落排水施設は現在２施設在り、平成１１年と１２年供用開始であることから約１７年経過しています。　　　　　　　　　　　　　　　　　　　　　　　　　両施設とも集落間が離れ、他の集合処理施設との統合が困難なことから、経年劣化に係る今後の施設修繕費の増加を見すえ、長寿命化に向けた投資計画策定や「経営戦略」（平成２８年度策定）を基に改善策に取組む必要があります。</t>
    <rPh sb="107" eb="109">
      <t>ケイネン</t>
    </rPh>
    <rPh sb="109" eb="111">
      <t>レッカ</t>
    </rPh>
    <rPh sb="112" eb="113">
      <t>カカ</t>
    </rPh>
    <rPh sb="135" eb="136">
      <t>ム</t>
    </rPh>
    <rPh sb="138" eb="140">
      <t>トウシ</t>
    </rPh>
    <rPh sb="140" eb="142">
      <t>ケイカク</t>
    </rPh>
    <rPh sb="142" eb="144">
      <t>サクテイ</t>
    </rPh>
    <rPh sb="146" eb="148">
      <t>ケイエイ</t>
    </rPh>
    <rPh sb="148" eb="150">
      <t>センリャク</t>
    </rPh>
    <rPh sb="152" eb="154">
      <t>ヘイセイ</t>
    </rPh>
    <rPh sb="156" eb="158">
      <t>ネンド</t>
    </rPh>
    <rPh sb="158" eb="160">
      <t>サクテイ</t>
    </rPh>
    <rPh sb="162" eb="163">
      <t>モト</t>
    </rPh>
    <phoneticPr fontId="4"/>
  </si>
  <si>
    <t>旧３町ごとに異なっていた料金体系を平成２３年度に従量制に統一化し、現在１カ月２０㎥当り換算の家庭料金が4,104円と全国平均で見ても相当高額な使用料金体制となっています。　　　　　　　　　　　　　　　　　　　　　　　　　　　　　　　　　　　　　　　　　　　　　　　　　　　　　　　　　　　　　　　　　　　　　　　　　　　　過疎・高齢化の最も激しい地域であり処理区域内人口が減少しするなか、この高料金下にあっても一般会計繰入金を充当しなければ経営を維持できない現状を踏まえ、老朽化対策等の安定した環境保全を維持して行くためには、汚水処理経費の一層の削減に努め、また徹底した使用料収入の確保を図りつつ、より最適な処理方法及び適正規模運営を実施して行く必要があります。　　　　　　　　　　　　　　　　　　　　　　　　　　　　　　　　　　　　　　　　　　　　加えて「広域連携]等による施設の維持管理等に関する効率化・低コスト化を図る取組みが急務となっています。　　　　　　　　　　　　　　　　　　　　　　　　　　　　　　　　　　　　　　　　　　　　　　　　　　　　　　　　　　　　　　　　　　　　　　　　　　　　　　　　　</t>
    <rPh sb="180" eb="182">
      <t>クイキ</t>
    </rPh>
    <rPh sb="232" eb="233">
      <t>フ</t>
    </rPh>
    <rPh sb="241" eb="242">
      <t>トウ</t>
    </rPh>
    <rPh sb="252" eb="254">
      <t>イジ</t>
    </rPh>
    <rPh sb="256" eb="257">
      <t>イ</t>
    </rPh>
    <phoneticPr fontId="4"/>
  </si>
  <si>
    <t>処理区域内人口密度が300人未満、計画人口170人における平成２８年度現在処理区域内人口が38人（前年比▲3人）の小規模事業区です。　　　　　　　　　　　　①「収益的収支比率」は、平成２８年度60.18％と前年比3.39％上昇しました。これは総費用のうち「経営戦略策定」経費に係る一般会計繰入金の増加や、人口減による使用料収入の減少対応としての赤字補填繰入金に支えられたものです。　　　　　　　　　　　　　　　　　　　　　　　　　　　　　　　　　　　　　　④「企業債残対事業規模比率は、本町の平成２８年度一般会計負担を控除した比率では4,206.23％（本町２６年度より▲269.22％減）ですが、２８年度において「分流式汚水資本費」 に係る一般会計繰出金について、営業収益（使用料収入）で賄えない企業債元利償還金全額を基準内繰出金に改めたことから、本町数値は0.00％となりました。　　　　　　　　　　　                                                    ⑤「経費回収率」は、平成２８年度の類似団体平均値で38.49％（前年度比0.21％上昇）ですが、本町は31.44％（前年度比▲2.87％低下）と格差が出ています。これは使用料減収するなか、処理場機器故障により不具合修繕を実施したためです。 　　　　　　　　　　　　　　　　　　　　　　　　　　　　　　　　　　　　　　⑥「汚水処理原価」は、平成２８年度の類似団体平均値で479.21円（前年度比10.85円増）に対し、本町は963.99円（前年度比91.19円増）と処理原価は依然高い状況です。これは人口減少による有収水量減少が汚水処理経費の縮減を上回ったことによるものです。　　　　　　　　　　　　　　　　　　　　　　　　　　　　　　　　　　　　　　　　　　　　　　　　　　　　　　　　　　　　　　　　　　　　　　　　　</t>
    <rPh sb="57" eb="60">
      <t>ショウキボ</t>
    </rPh>
    <rPh sb="60" eb="62">
      <t>ジギョウ</t>
    </rPh>
    <rPh sb="62" eb="63">
      <t>ク</t>
    </rPh>
    <rPh sb="90" eb="92">
      <t>ヘイセイ</t>
    </rPh>
    <rPh sb="94" eb="96">
      <t>ネンド</t>
    </rPh>
    <rPh sb="103" eb="105">
      <t>ゼンネン</t>
    </rPh>
    <rPh sb="105" eb="106">
      <t>ヒ</t>
    </rPh>
    <rPh sb="111" eb="113">
      <t>ジョウショウ</t>
    </rPh>
    <rPh sb="128" eb="130">
      <t>ケイエイ</t>
    </rPh>
    <rPh sb="130" eb="132">
      <t>センリャク</t>
    </rPh>
    <rPh sb="132" eb="134">
      <t>サクテイ</t>
    </rPh>
    <rPh sb="135" eb="137">
      <t>ケイヒ</t>
    </rPh>
    <rPh sb="138" eb="139">
      <t>カカ</t>
    </rPh>
    <rPh sb="140" eb="142">
      <t>イッパン</t>
    </rPh>
    <rPh sb="142" eb="144">
      <t>カイケイ</t>
    </rPh>
    <rPh sb="144" eb="146">
      <t>クリイレ</t>
    </rPh>
    <rPh sb="146" eb="147">
      <t>キン</t>
    </rPh>
    <rPh sb="148" eb="150">
      <t>ゾウカ</t>
    </rPh>
    <rPh sb="166" eb="168">
      <t>タイオウ</t>
    </rPh>
    <rPh sb="172" eb="174">
      <t>アカジ</t>
    </rPh>
    <rPh sb="174" eb="176">
      <t>ホテン</t>
    </rPh>
    <rPh sb="176" eb="178">
      <t>クリイレ</t>
    </rPh>
    <rPh sb="178" eb="179">
      <t>キン</t>
    </rPh>
    <rPh sb="180" eb="181">
      <t>ササ</t>
    </rPh>
    <rPh sb="243" eb="244">
      <t>ホン</t>
    </rPh>
    <rPh sb="244" eb="245">
      <t>チョウ</t>
    </rPh>
    <rPh sb="246" eb="248">
      <t>ヘイセイ</t>
    </rPh>
    <rPh sb="250" eb="252">
      <t>ネンド</t>
    </rPh>
    <rPh sb="252" eb="254">
      <t>イッパン</t>
    </rPh>
    <rPh sb="254" eb="256">
      <t>カイケイ</t>
    </rPh>
    <rPh sb="256" eb="258">
      <t>フタン</t>
    </rPh>
    <rPh sb="259" eb="261">
      <t>コウジョ</t>
    </rPh>
    <rPh sb="263" eb="265">
      <t>ヒリツ</t>
    </rPh>
    <rPh sb="277" eb="278">
      <t>ホン</t>
    </rPh>
    <rPh sb="278" eb="279">
      <t>チョウ</t>
    </rPh>
    <rPh sb="281" eb="283">
      <t>ネンド</t>
    </rPh>
    <rPh sb="293" eb="294">
      <t>ゲン</t>
    </rPh>
    <rPh sb="308" eb="310">
      <t>ブンリュウ</t>
    </rPh>
    <rPh sb="310" eb="311">
      <t>シキ</t>
    </rPh>
    <rPh sb="311" eb="313">
      <t>オスイ</t>
    </rPh>
    <rPh sb="313" eb="315">
      <t>シホン</t>
    </rPh>
    <rPh sb="315" eb="316">
      <t>ヒ</t>
    </rPh>
    <rPh sb="319" eb="320">
      <t>カカ</t>
    </rPh>
    <rPh sb="321" eb="323">
      <t>イッパン</t>
    </rPh>
    <rPh sb="323" eb="325">
      <t>カイケイ</t>
    </rPh>
    <rPh sb="325" eb="327">
      <t>クリダ</t>
    </rPh>
    <rPh sb="327" eb="328">
      <t>キン</t>
    </rPh>
    <rPh sb="333" eb="335">
      <t>エイギョウ</t>
    </rPh>
    <rPh sb="335" eb="337">
      <t>シュウエキ</t>
    </rPh>
    <rPh sb="338" eb="340">
      <t>シヨウ</t>
    </rPh>
    <rPh sb="340" eb="341">
      <t>リョウ</t>
    </rPh>
    <rPh sb="341" eb="343">
      <t>シュウニュウ</t>
    </rPh>
    <rPh sb="345" eb="346">
      <t>マカナ</t>
    </rPh>
    <rPh sb="349" eb="351">
      <t>キギョウ</t>
    </rPh>
    <rPh sb="351" eb="352">
      <t>サイ</t>
    </rPh>
    <rPh sb="352" eb="354">
      <t>ガンリ</t>
    </rPh>
    <rPh sb="354" eb="356">
      <t>ショウカン</t>
    </rPh>
    <rPh sb="356" eb="357">
      <t>キン</t>
    </rPh>
    <rPh sb="357" eb="359">
      <t>ゼンガク</t>
    </rPh>
    <rPh sb="360" eb="363">
      <t>キジュンナイ</t>
    </rPh>
    <rPh sb="363" eb="365">
      <t>クリダ</t>
    </rPh>
    <rPh sb="365" eb="366">
      <t>キン</t>
    </rPh>
    <rPh sb="367" eb="368">
      <t>アラタ</t>
    </rPh>
    <rPh sb="375" eb="376">
      <t>ホン</t>
    </rPh>
    <rPh sb="376" eb="377">
      <t>チョウ</t>
    </rPh>
    <rPh sb="377" eb="379">
      <t>スウチ</t>
    </rPh>
    <rPh sb="465" eb="467">
      <t>ヘイセイ</t>
    </rPh>
    <rPh sb="469" eb="471">
      <t>ネンド</t>
    </rPh>
    <rPh sb="476" eb="478">
      <t>ヘイキン</t>
    </rPh>
    <rPh sb="478" eb="479">
      <t>チ</t>
    </rPh>
    <rPh sb="487" eb="490">
      <t>ゼンネンド</t>
    </rPh>
    <rPh sb="490" eb="491">
      <t>ヒ</t>
    </rPh>
    <rPh sb="496" eb="498">
      <t>ジョウショウ</t>
    </rPh>
    <rPh sb="503" eb="504">
      <t>ホン</t>
    </rPh>
    <rPh sb="504" eb="505">
      <t>チョウ</t>
    </rPh>
    <rPh sb="523" eb="525">
      <t>テイカ</t>
    </rPh>
    <rPh sb="527" eb="529">
      <t>カクサ</t>
    </rPh>
    <rPh sb="530" eb="531">
      <t>デ</t>
    </rPh>
    <rPh sb="549" eb="552">
      <t>ショリジョウ</t>
    </rPh>
    <rPh sb="552" eb="554">
      <t>キキ</t>
    </rPh>
    <rPh sb="554" eb="556">
      <t>コショウ</t>
    </rPh>
    <rPh sb="559" eb="562">
      <t>フグアイ</t>
    </rPh>
    <rPh sb="562" eb="564">
      <t>シュウゼン</t>
    </rPh>
    <rPh sb="565" eb="567">
      <t>ジッシ</t>
    </rPh>
    <rPh sb="645" eb="646">
      <t>エン</t>
    </rPh>
    <rPh sb="656" eb="657">
      <t>エン</t>
    </rPh>
    <rPh sb="657" eb="658">
      <t>ゾウ</t>
    </rPh>
    <rPh sb="660" eb="661">
      <t>タイ</t>
    </rPh>
    <rPh sb="672" eb="673">
      <t>エン</t>
    </rPh>
    <rPh sb="683" eb="684">
      <t>エン</t>
    </rPh>
    <rPh sb="684" eb="685">
      <t>ゾウ</t>
    </rPh>
    <rPh sb="687" eb="689">
      <t>ショリ</t>
    </rPh>
    <rPh sb="689" eb="691">
      <t>ゲンカ</t>
    </rPh>
    <rPh sb="692" eb="694">
      <t>イゼン</t>
    </rPh>
    <rPh sb="694" eb="695">
      <t>タカ</t>
    </rPh>
    <rPh sb="696" eb="698">
      <t>ジョウキョウ</t>
    </rPh>
    <rPh sb="711" eb="712">
      <t>ユウ</t>
    </rPh>
    <rPh sb="712" eb="713">
      <t>シュウ</t>
    </rPh>
    <rPh sb="713" eb="715">
      <t>スイリョウ</t>
    </rPh>
    <rPh sb="715" eb="716">
      <t>ゲン</t>
    </rPh>
    <rPh sb="716" eb="717">
      <t>スク</t>
    </rPh>
    <rPh sb="718" eb="720">
      <t>オスイ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</si>
</sst>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8" fillId="0" borderId="6"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7" xfId="1" applyFont="1" applyBorder="1" applyAlignment="1" applyProtection="1">
      <alignment horizontal="left" vertical="top" wrapText="1"/>
      <protection locked="0"/>
    </xf>
    <xf numFmtId="0" fontId="18" fillId="0" borderId="8"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623936"/>
        <c:axId val="1962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formatCode="#,##0.00;&quot;△&quot;#,##0.00;&quot;-&quot;">
                  <c:v>0.02</c:v>
                </c:pt>
              </c:numCache>
            </c:numRef>
          </c:val>
          <c:smooth val="0"/>
        </c:ser>
        <c:dLbls>
          <c:showLegendKey val="0"/>
          <c:showVal val="0"/>
          <c:showCatName val="0"/>
          <c:showSerName val="0"/>
          <c:showPercent val="0"/>
          <c:showBubbleSize val="0"/>
        </c:dLbls>
        <c:marker val="1"/>
        <c:smooth val="0"/>
        <c:axId val="19623936"/>
        <c:axId val="19626624"/>
      </c:lineChart>
      <c:dateAx>
        <c:axId val="19623936"/>
        <c:scaling>
          <c:orientation val="minMax"/>
        </c:scaling>
        <c:delete val="1"/>
        <c:axPos val="b"/>
        <c:numFmt formatCode="ge" sourceLinked="1"/>
        <c:majorTickMark val="none"/>
        <c:minorTickMark val="none"/>
        <c:tickLblPos val="none"/>
        <c:crossAx val="19626624"/>
        <c:crosses val="autoZero"/>
        <c:auto val="1"/>
        <c:lblOffset val="100"/>
        <c:baseTimeUnit val="years"/>
      </c:dateAx>
      <c:valAx>
        <c:axId val="1962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2393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30.43</c:v>
                </c:pt>
                <c:pt idx="1">
                  <c:v>30.43</c:v>
                </c:pt>
                <c:pt idx="2">
                  <c:v>28.26</c:v>
                </c:pt>
                <c:pt idx="3">
                  <c:v>28.26</c:v>
                </c:pt>
                <c:pt idx="4">
                  <c:v>26.09</c:v>
                </c:pt>
              </c:numCache>
            </c:numRef>
          </c:val>
        </c:ser>
        <c:dLbls>
          <c:showLegendKey val="0"/>
          <c:showVal val="0"/>
          <c:showCatName val="0"/>
          <c:showSerName val="0"/>
          <c:showPercent val="0"/>
          <c:showBubbleSize val="0"/>
        </c:dLbls>
        <c:gapWidth val="150"/>
        <c:axId val="278020480"/>
        <c:axId val="27802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47.83</c:v>
                </c:pt>
                <c:pt idx="1">
                  <c:v>58.58</c:v>
                </c:pt>
                <c:pt idx="2">
                  <c:v>56.52</c:v>
                </c:pt>
                <c:pt idx="3">
                  <c:v>53.97</c:v>
                </c:pt>
                <c:pt idx="4">
                  <c:v>40.53</c:v>
                </c:pt>
              </c:numCache>
            </c:numRef>
          </c:val>
          <c:smooth val="0"/>
        </c:ser>
        <c:dLbls>
          <c:showLegendKey val="0"/>
          <c:showVal val="0"/>
          <c:showCatName val="0"/>
          <c:showSerName val="0"/>
          <c:showPercent val="0"/>
          <c:showBubbleSize val="0"/>
        </c:dLbls>
        <c:marker val="1"/>
        <c:smooth val="0"/>
        <c:axId val="278020480"/>
        <c:axId val="278022400"/>
      </c:lineChart>
      <c:dateAx>
        <c:axId val="278020480"/>
        <c:scaling>
          <c:orientation val="minMax"/>
        </c:scaling>
        <c:delete val="1"/>
        <c:axPos val="b"/>
        <c:numFmt formatCode="ge" sourceLinked="1"/>
        <c:majorTickMark val="none"/>
        <c:minorTickMark val="none"/>
        <c:tickLblPos val="none"/>
        <c:crossAx val="278022400"/>
        <c:crosses val="autoZero"/>
        <c:auto val="1"/>
        <c:lblOffset val="100"/>
        <c:baseTimeUnit val="years"/>
      </c:dateAx>
      <c:valAx>
        <c:axId val="27802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802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98.08</c:v>
                </c:pt>
                <c:pt idx="1">
                  <c:v>98.11</c:v>
                </c:pt>
                <c:pt idx="2">
                  <c:v>97.83</c:v>
                </c:pt>
                <c:pt idx="3">
                  <c:v>97.56</c:v>
                </c:pt>
                <c:pt idx="4">
                  <c:v>97.37</c:v>
                </c:pt>
              </c:numCache>
            </c:numRef>
          </c:val>
        </c:ser>
        <c:dLbls>
          <c:showLegendKey val="0"/>
          <c:showVal val="0"/>
          <c:showCatName val="0"/>
          <c:showSerName val="0"/>
          <c:showPercent val="0"/>
          <c:showBubbleSize val="0"/>
        </c:dLbls>
        <c:gapWidth val="150"/>
        <c:axId val="134901120"/>
        <c:axId val="13490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84.46</c:v>
                </c:pt>
                <c:pt idx="1">
                  <c:v>89.31</c:v>
                </c:pt>
                <c:pt idx="2">
                  <c:v>91.27</c:v>
                </c:pt>
                <c:pt idx="3">
                  <c:v>92.01</c:v>
                </c:pt>
                <c:pt idx="4">
                  <c:v>90.28</c:v>
                </c:pt>
              </c:numCache>
            </c:numRef>
          </c:val>
          <c:smooth val="0"/>
        </c:ser>
        <c:dLbls>
          <c:showLegendKey val="0"/>
          <c:showVal val="0"/>
          <c:showCatName val="0"/>
          <c:showSerName val="0"/>
          <c:showPercent val="0"/>
          <c:showBubbleSize val="0"/>
        </c:dLbls>
        <c:marker val="1"/>
        <c:smooth val="0"/>
        <c:axId val="134901120"/>
        <c:axId val="134907392"/>
      </c:lineChart>
      <c:dateAx>
        <c:axId val="134901120"/>
        <c:scaling>
          <c:orientation val="minMax"/>
        </c:scaling>
        <c:delete val="1"/>
        <c:axPos val="b"/>
        <c:numFmt formatCode="ge" sourceLinked="1"/>
        <c:majorTickMark val="none"/>
        <c:minorTickMark val="none"/>
        <c:tickLblPos val="none"/>
        <c:crossAx val="134907392"/>
        <c:crosses val="autoZero"/>
        <c:auto val="1"/>
        <c:lblOffset val="100"/>
        <c:baseTimeUnit val="years"/>
      </c:dateAx>
      <c:valAx>
        <c:axId val="13490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90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58.33</c:v>
                </c:pt>
                <c:pt idx="1">
                  <c:v>59.5</c:v>
                </c:pt>
                <c:pt idx="2">
                  <c:v>59.59</c:v>
                </c:pt>
                <c:pt idx="3">
                  <c:v>56.79</c:v>
                </c:pt>
                <c:pt idx="4">
                  <c:v>60.18</c:v>
                </c:pt>
              </c:numCache>
            </c:numRef>
          </c:val>
        </c:ser>
        <c:dLbls>
          <c:showLegendKey val="0"/>
          <c:showVal val="0"/>
          <c:showCatName val="0"/>
          <c:showSerName val="0"/>
          <c:showPercent val="0"/>
          <c:showBubbleSize val="0"/>
        </c:dLbls>
        <c:gapWidth val="150"/>
        <c:axId val="134937216"/>
        <c:axId val="13503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4937216"/>
        <c:axId val="135038848"/>
      </c:lineChart>
      <c:dateAx>
        <c:axId val="134937216"/>
        <c:scaling>
          <c:orientation val="minMax"/>
        </c:scaling>
        <c:delete val="1"/>
        <c:axPos val="b"/>
        <c:numFmt formatCode="ge" sourceLinked="1"/>
        <c:majorTickMark val="none"/>
        <c:minorTickMark val="none"/>
        <c:tickLblPos val="none"/>
        <c:crossAx val="135038848"/>
        <c:crosses val="autoZero"/>
        <c:auto val="1"/>
        <c:lblOffset val="100"/>
        <c:baseTimeUnit val="years"/>
      </c:dateAx>
      <c:valAx>
        <c:axId val="13503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93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7298304"/>
        <c:axId val="13730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7298304"/>
        <c:axId val="137300992"/>
      </c:lineChart>
      <c:dateAx>
        <c:axId val="137298304"/>
        <c:scaling>
          <c:orientation val="minMax"/>
        </c:scaling>
        <c:delete val="1"/>
        <c:axPos val="b"/>
        <c:numFmt formatCode="ge" sourceLinked="1"/>
        <c:majorTickMark val="none"/>
        <c:minorTickMark val="none"/>
        <c:tickLblPos val="none"/>
        <c:crossAx val="137300992"/>
        <c:crosses val="autoZero"/>
        <c:auto val="1"/>
        <c:lblOffset val="100"/>
        <c:baseTimeUnit val="years"/>
      </c:dateAx>
      <c:valAx>
        <c:axId val="13730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29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7312512"/>
        <c:axId val="13876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7312512"/>
        <c:axId val="138768384"/>
      </c:lineChart>
      <c:dateAx>
        <c:axId val="137312512"/>
        <c:scaling>
          <c:orientation val="minMax"/>
        </c:scaling>
        <c:delete val="1"/>
        <c:axPos val="b"/>
        <c:numFmt formatCode="ge" sourceLinked="1"/>
        <c:majorTickMark val="none"/>
        <c:minorTickMark val="none"/>
        <c:tickLblPos val="none"/>
        <c:crossAx val="138768384"/>
        <c:crosses val="autoZero"/>
        <c:auto val="1"/>
        <c:lblOffset val="100"/>
        <c:baseTimeUnit val="years"/>
      </c:dateAx>
      <c:valAx>
        <c:axId val="13876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31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9261056"/>
        <c:axId val="13926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9261056"/>
        <c:axId val="139262976"/>
      </c:lineChart>
      <c:dateAx>
        <c:axId val="139261056"/>
        <c:scaling>
          <c:orientation val="minMax"/>
        </c:scaling>
        <c:delete val="1"/>
        <c:axPos val="b"/>
        <c:numFmt formatCode="ge" sourceLinked="1"/>
        <c:majorTickMark val="none"/>
        <c:minorTickMark val="none"/>
        <c:tickLblPos val="none"/>
        <c:crossAx val="139262976"/>
        <c:crosses val="autoZero"/>
        <c:auto val="1"/>
        <c:lblOffset val="100"/>
        <c:baseTimeUnit val="years"/>
      </c:dateAx>
      <c:valAx>
        <c:axId val="13926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26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6066560"/>
        <c:axId val="17606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6066560"/>
        <c:axId val="176068864"/>
      </c:lineChart>
      <c:dateAx>
        <c:axId val="176066560"/>
        <c:scaling>
          <c:orientation val="minMax"/>
        </c:scaling>
        <c:delete val="1"/>
        <c:axPos val="b"/>
        <c:numFmt formatCode="ge" sourceLinked="1"/>
        <c:majorTickMark val="none"/>
        <c:minorTickMark val="none"/>
        <c:tickLblPos val="none"/>
        <c:crossAx val="176068864"/>
        <c:crosses val="autoZero"/>
        <c:auto val="1"/>
        <c:lblOffset val="100"/>
        <c:baseTimeUnit val="years"/>
      </c:dateAx>
      <c:valAx>
        <c:axId val="17606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06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4022.3</c:v>
                </c:pt>
                <c:pt idx="1">
                  <c:v>4802.88</c:v>
                </c:pt>
                <c:pt idx="2">
                  <c:v>4475.45</c:v>
                </c:pt>
                <c:pt idx="3">
                  <c:v>2791.19</c:v>
                </c:pt>
                <c:pt idx="4" formatCode="#,##0.00;&quot;△&quot;#,##0.00">
                  <c:v>0</c:v>
                </c:pt>
              </c:numCache>
            </c:numRef>
          </c:val>
        </c:ser>
        <c:dLbls>
          <c:showLegendKey val="0"/>
          <c:showVal val="0"/>
          <c:showCatName val="0"/>
          <c:showSerName val="0"/>
          <c:showPercent val="0"/>
          <c:showBubbleSize val="0"/>
        </c:dLbls>
        <c:gapWidth val="150"/>
        <c:axId val="189756160"/>
        <c:axId val="18976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1844.55</c:v>
                </c:pt>
                <c:pt idx="1">
                  <c:v>1156.78</c:v>
                </c:pt>
                <c:pt idx="2">
                  <c:v>1239.21</c:v>
                </c:pt>
                <c:pt idx="3">
                  <c:v>1196.58</c:v>
                </c:pt>
                <c:pt idx="4">
                  <c:v>776.75</c:v>
                </c:pt>
              </c:numCache>
            </c:numRef>
          </c:val>
          <c:smooth val="0"/>
        </c:ser>
        <c:dLbls>
          <c:showLegendKey val="0"/>
          <c:showVal val="0"/>
          <c:showCatName val="0"/>
          <c:showSerName val="0"/>
          <c:showPercent val="0"/>
          <c:showBubbleSize val="0"/>
        </c:dLbls>
        <c:marker val="1"/>
        <c:smooth val="0"/>
        <c:axId val="189756160"/>
        <c:axId val="189764352"/>
      </c:lineChart>
      <c:dateAx>
        <c:axId val="189756160"/>
        <c:scaling>
          <c:orientation val="minMax"/>
        </c:scaling>
        <c:delete val="1"/>
        <c:axPos val="b"/>
        <c:numFmt formatCode="ge" sourceLinked="1"/>
        <c:majorTickMark val="none"/>
        <c:minorTickMark val="none"/>
        <c:tickLblPos val="none"/>
        <c:crossAx val="189764352"/>
        <c:crosses val="autoZero"/>
        <c:auto val="1"/>
        <c:lblOffset val="100"/>
        <c:baseTimeUnit val="years"/>
      </c:dateAx>
      <c:valAx>
        <c:axId val="18976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75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18.34</c:v>
                </c:pt>
                <c:pt idx="1">
                  <c:v>14.86</c:v>
                </c:pt>
                <c:pt idx="2">
                  <c:v>14.79</c:v>
                </c:pt>
                <c:pt idx="3">
                  <c:v>34.31</c:v>
                </c:pt>
                <c:pt idx="4">
                  <c:v>31.44</c:v>
                </c:pt>
              </c:numCache>
            </c:numRef>
          </c:val>
        </c:ser>
        <c:dLbls>
          <c:showLegendKey val="0"/>
          <c:showVal val="0"/>
          <c:showCatName val="0"/>
          <c:showSerName val="0"/>
          <c:showPercent val="0"/>
          <c:showBubbleSize val="0"/>
        </c:dLbls>
        <c:gapWidth val="150"/>
        <c:axId val="208144256"/>
        <c:axId val="21281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22.93</c:v>
                </c:pt>
                <c:pt idx="1">
                  <c:v>33.82</c:v>
                </c:pt>
                <c:pt idx="2">
                  <c:v>38.14</c:v>
                </c:pt>
                <c:pt idx="3">
                  <c:v>38.28</c:v>
                </c:pt>
                <c:pt idx="4">
                  <c:v>38.49</c:v>
                </c:pt>
              </c:numCache>
            </c:numRef>
          </c:val>
          <c:smooth val="0"/>
        </c:ser>
        <c:dLbls>
          <c:showLegendKey val="0"/>
          <c:showVal val="0"/>
          <c:showCatName val="0"/>
          <c:showSerName val="0"/>
          <c:showPercent val="0"/>
          <c:showBubbleSize val="0"/>
        </c:dLbls>
        <c:marker val="1"/>
        <c:smooth val="0"/>
        <c:axId val="208144256"/>
        <c:axId val="212811776"/>
      </c:lineChart>
      <c:dateAx>
        <c:axId val="208144256"/>
        <c:scaling>
          <c:orientation val="minMax"/>
        </c:scaling>
        <c:delete val="1"/>
        <c:axPos val="b"/>
        <c:numFmt formatCode="ge" sourceLinked="1"/>
        <c:majorTickMark val="none"/>
        <c:minorTickMark val="none"/>
        <c:tickLblPos val="none"/>
        <c:crossAx val="212811776"/>
        <c:crosses val="autoZero"/>
        <c:auto val="1"/>
        <c:lblOffset val="100"/>
        <c:baseTimeUnit val="years"/>
      </c:dateAx>
      <c:valAx>
        <c:axId val="21281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14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1913.89</c:v>
                </c:pt>
                <c:pt idx="1">
                  <c:v>1928.46</c:v>
                </c:pt>
                <c:pt idx="2">
                  <c:v>2074.66</c:v>
                </c:pt>
                <c:pt idx="3">
                  <c:v>872.8</c:v>
                </c:pt>
                <c:pt idx="4">
                  <c:v>963.99</c:v>
                </c:pt>
              </c:numCache>
            </c:numRef>
          </c:val>
        </c:ser>
        <c:dLbls>
          <c:showLegendKey val="0"/>
          <c:showVal val="0"/>
          <c:showCatName val="0"/>
          <c:showSerName val="0"/>
          <c:showPercent val="0"/>
          <c:showBubbleSize val="0"/>
        </c:dLbls>
        <c:gapWidth val="150"/>
        <c:axId val="223009792"/>
        <c:axId val="22336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690.86</c:v>
                </c:pt>
                <c:pt idx="1">
                  <c:v>525.1</c:v>
                </c:pt>
                <c:pt idx="2">
                  <c:v>471.79</c:v>
                </c:pt>
                <c:pt idx="3">
                  <c:v>468.36</c:v>
                </c:pt>
                <c:pt idx="4">
                  <c:v>479.21</c:v>
                </c:pt>
              </c:numCache>
            </c:numRef>
          </c:val>
          <c:smooth val="0"/>
        </c:ser>
        <c:dLbls>
          <c:showLegendKey val="0"/>
          <c:showVal val="0"/>
          <c:showCatName val="0"/>
          <c:showSerName val="0"/>
          <c:showPercent val="0"/>
          <c:showBubbleSize val="0"/>
        </c:dLbls>
        <c:marker val="1"/>
        <c:smooth val="0"/>
        <c:axId val="223009792"/>
        <c:axId val="223364608"/>
      </c:lineChart>
      <c:dateAx>
        <c:axId val="223009792"/>
        <c:scaling>
          <c:orientation val="minMax"/>
        </c:scaling>
        <c:delete val="1"/>
        <c:axPos val="b"/>
        <c:numFmt formatCode="ge" sourceLinked="1"/>
        <c:majorTickMark val="none"/>
        <c:minorTickMark val="none"/>
        <c:tickLblPos val="none"/>
        <c:crossAx val="223364608"/>
        <c:crosses val="autoZero"/>
        <c:auto val="1"/>
        <c:lblOffset val="100"/>
        <c:baseTimeUnit val="years"/>
      </c:dateAx>
      <c:valAx>
        <c:axId val="22336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00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【644.02】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京都府　京丹波町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林業集落排水</v>
      </c>
      <c r="Q8" s="48"/>
      <c r="R8" s="48"/>
      <c r="S8" s="48"/>
      <c r="T8" s="48"/>
      <c r="U8" s="48"/>
      <c r="V8" s="48"/>
      <c r="W8" s="48" t="str">
        <f>データ!L6</f>
        <v>G2</v>
      </c>
      <c r="X8" s="48"/>
      <c r="Y8" s="48"/>
      <c r="Z8" s="48"/>
      <c r="AA8" s="48"/>
      <c r="AB8" s="48"/>
      <c r="AC8" s="48"/>
      <c r="AD8" s="49" t="s">
        <v>122</v>
      </c>
      <c r="AE8" s="49"/>
      <c r="AF8" s="49"/>
      <c r="AG8" s="49"/>
      <c r="AH8" s="49"/>
      <c r="AI8" s="49"/>
      <c r="AJ8" s="49"/>
      <c r="AK8" s="4"/>
      <c r="AL8" s="50">
        <f>データ!S6</f>
        <v>14903</v>
      </c>
      <c r="AM8" s="50"/>
      <c r="AN8" s="50"/>
      <c r="AO8" s="50"/>
      <c r="AP8" s="50"/>
      <c r="AQ8" s="50"/>
      <c r="AR8" s="50"/>
      <c r="AS8" s="50"/>
      <c r="AT8" s="45">
        <f>データ!T6</f>
        <v>303.08999999999997</v>
      </c>
      <c r="AU8" s="45"/>
      <c r="AV8" s="45"/>
      <c r="AW8" s="45"/>
      <c r="AX8" s="45"/>
      <c r="AY8" s="45"/>
      <c r="AZ8" s="45"/>
      <c r="BA8" s="45"/>
      <c r="BB8" s="45">
        <f>データ!U6</f>
        <v>49.17</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0.26</v>
      </c>
      <c r="Q10" s="45"/>
      <c r="R10" s="45"/>
      <c r="S10" s="45"/>
      <c r="T10" s="45"/>
      <c r="U10" s="45"/>
      <c r="V10" s="45"/>
      <c r="W10" s="45">
        <f>データ!Q6</f>
        <v>100</v>
      </c>
      <c r="X10" s="45"/>
      <c r="Y10" s="45"/>
      <c r="Z10" s="45"/>
      <c r="AA10" s="45"/>
      <c r="AB10" s="45"/>
      <c r="AC10" s="45"/>
      <c r="AD10" s="50">
        <f>データ!R6</f>
        <v>4104</v>
      </c>
      <c r="AE10" s="50"/>
      <c r="AF10" s="50"/>
      <c r="AG10" s="50"/>
      <c r="AH10" s="50"/>
      <c r="AI10" s="50"/>
      <c r="AJ10" s="50"/>
      <c r="AK10" s="2"/>
      <c r="AL10" s="50">
        <f>データ!V6</f>
        <v>38</v>
      </c>
      <c r="AM10" s="50"/>
      <c r="AN10" s="50"/>
      <c r="AO10" s="50"/>
      <c r="AP10" s="50"/>
      <c r="AQ10" s="50"/>
      <c r="AR10" s="50"/>
      <c r="AS10" s="50"/>
      <c r="AT10" s="45">
        <f>データ!W6</f>
        <v>0.18</v>
      </c>
      <c r="AU10" s="45"/>
      <c r="AV10" s="45"/>
      <c r="AW10" s="45"/>
      <c r="AX10" s="45"/>
      <c r="AY10" s="45"/>
      <c r="AZ10" s="45"/>
      <c r="BA10" s="45"/>
      <c r="BB10" s="45">
        <f>データ!X6</f>
        <v>211.11</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125</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6" t="s">
        <v>124</v>
      </c>
      <c r="BM66" s="77"/>
      <c r="BN66" s="77"/>
      <c r="BO66" s="77"/>
      <c r="BP66" s="77"/>
      <c r="BQ66" s="77"/>
      <c r="BR66" s="77"/>
      <c r="BS66" s="77"/>
      <c r="BT66" s="77"/>
      <c r="BU66" s="77"/>
      <c r="BV66" s="77"/>
      <c r="BW66" s="77"/>
      <c r="BX66" s="77"/>
      <c r="BY66" s="77"/>
      <c r="BZ66" s="78"/>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6"/>
      <c r="BM67" s="77"/>
      <c r="BN67" s="77"/>
      <c r="BO67" s="77"/>
      <c r="BP67" s="77"/>
      <c r="BQ67" s="77"/>
      <c r="BR67" s="77"/>
      <c r="BS67" s="77"/>
      <c r="BT67" s="77"/>
      <c r="BU67" s="77"/>
      <c r="BV67" s="77"/>
      <c r="BW67" s="77"/>
      <c r="BX67" s="77"/>
      <c r="BY67" s="77"/>
      <c r="BZ67" s="78"/>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6"/>
      <c r="BM68" s="77"/>
      <c r="BN68" s="77"/>
      <c r="BO68" s="77"/>
      <c r="BP68" s="77"/>
      <c r="BQ68" s="77"/>
      <c r="BR68" s="77"/>
      <c r="BS68" s="77"/>
      <c r="BT68" s="77"/>
      <c r="BU68" s="77"/>
      <c r="BV68" s="77"/>
      <c r="BW68" s="77"/>
      <c r="BX68" s="77"/>
      <c r="BY68" s="77"/>
      <c r="BZ68" s="78"/>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6"/>
      <c r="BM69" s="77"/>
      <c r="BN69" s="77"/>
      <c r="BO69" s="77"/>
      <c r="BP69" s="77"/>
      <c r="BQ69" s="77"/>
      <c r="BR69" s="77"/>
      <c r="BS69" s="77"/>
      <c r="BT69" s="77"/>
      <c r="BU69" s="77"/>
      <c r="BV69" s="77"/>
      <c r="BW69" s="77"/>
      <c r="BX69" s="77"/>
      <c r="BY69" s="77"/>
      <c r="BZ69" s="78"/>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6"/>
      <c r="BM70" s="77"/>
      <c r="BN70" s="77"/>
      <c r="BO70" s="77"/>
      <c r="BP70" s="77"/>
      <c r="BQ70" s="77"/>
      <c r="BR70" s="77"/>
      <c r="BS70" s="77"/>
      <c r="BT70" s="77"/>
      <c r="BU70" s="77"/>
      <c r="BV70" s="77"/>
      <c r="BW70" s="77"/>
      <c r="BX70" s="77"/>
      <c r="BY70" s="77"/>
      <c r="BZ70" s="78"/>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6"/>
      <c r="BM71" s="77"/>
      <c r="BN71" s="77"/>
      <c r="BO71" s="77"/>
      <c r="BP71" s="77"/>
      <c r="BQ71" s="77"/>
      <c r="BR71" s="77"/>
      <c r="BS71" s="77"/>
      <c r="BT71" s="77"/>
      <c r="BU71" s="77"/>
      <c r="BV71" s="77"/>
      <c r="BW71" s="77"/>
      <c r="BX71" s="77"/>
      <c r="BY71" s="77"/>
      <c r="BZ71" s="78"/>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6"/>
      <c r="BM72" s="77"/>
      <c r="BN72" s="77"/>
      <c r="BO72" s="77"/>
      <c r="BP72" s="77"/>
      <c r="BQ72" s="77"/>
      <c r="BR72" s="77"/>
      <c r="BS72" s="77"/>
      <c r="BT72" s="77"/>
      <c r="BU72" s="77"/>
      <c r="BV72" s="77"/>
      <c r="BW72" s="77"/>
      <c r="BX72" s="77"/>
      <c r="BY72" s="77"/>
      <c r="BZ72" s="78"/>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6"/>
      <c r="BM73" s="77"/>
      <c r="BN73" s="77"/>
      <c r="BO73" s="77"/>
      <c r="BP73" s="77"/>
      <c r="BQ73" s="77"/>
      <c r="BR73" s="77"/>
      <c r="BS73" s="77"/>
      <c r="BT73" s="77"/>
      <c r="BU73" s="77"/>
      <c r="BV73" s="77"/>
      <c r="BW73" s="77"/>
      <c r="BX73" s="77"/>
      <c r="BY73" s="77"/>
      <c r="BZ73" s="78"/>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6"/>
      <c r="BM74" s="77"/>
      <c r="BN74" s="77"/>
      <c r="BO74" s="77"/>
      <c r="BP74" s="77"/>
      <c r="BQ74" s="77"/>
      <c r="BR74" s="77"/>
      <c r="BS74" s="77"/>
      <c r="BT74" s="77"/>
      <c r="BU74" s="77"/>
      <c r="BV74" s="77"/>
      <c r="BW74" s="77"/>
      <c r="BX74" s="77"/>
      <c r="BY74" s="77"/>
      <c r="BZ74" s="78"/>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6"/>
      <c r="BM75" s="77"/>
      <c r="BN75" s="77"/>
      <c r="BO75" s="77"/>
      <c r="BP75" s="77"/>
      <c r="BQ75" s="77"/>
      <c r="BR75" s="77"/>
      <c r="BS75" s="77"/>
      <c r="BT75" s="77"/>
      <c r="BU75" s="77"/>
      <c r="BV75" s="77"/>
      <c r="BW75" s="77"/>
      <c r="BX75" s="77"/>
      <c r="BY75" s="77"/>
      <c r="BZ75" s="78"/>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6"/>
      <c r="BM76" s="77"/>
      <c r="BN76" s="77"/>
      <c r="BO76" s="77"/>
      <c r="BP76" s="77"/>
      <c r="BQ76" s="77"/>
      <c r="BR76" s="77"/>
      <c r="BS76" s="77"/>
      <c r="BT76" s="77"/>
      <c r="BU76" s="77"/>
      <c r="BV76" s="77"/>
      <c r="BW76" s="77"/>
      <c r="BX76" s="77"/>
      <c r="BY76" s="77"/>
      <c r="BZ76" s="78"/>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6"/>
      <c r="BM77" s="77"/>
      <c r="BN77" s="77"/>
      <c r="BO77" s="77"/>
      <c r="BP77" s="77"/>
      <c r="BQ77" s="77"/>
      <c r="BR77" s="77"/>
      <c r="BS77" s="77"/>
      <c r="BT77" s="77"/>
      <c r="BU77" s="77"/>
      <c r="BV77" s="77"/>
      <c r="BW77" s="77"/>
      <c r="BX77" s="77"/>
      <c r="BY77" s="77"/>
      <c r="BZ77" s="78"/>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6"/>
      <c r="BM78" s="77"/>
      <c r="BN78" s="77"/>
      <c r="BO78" s="77"/>
      <c r="BP78" s="77"/>
      <c r="BQ78" s="77"/>
      <c r="BR78" s="77"/>
      <c r="BS78" s="77"/>
      <c r="BT78" s="77"/>
      <c r="BU78" s="77"/>
      <c r="BV78" s="77"/>
      <c r="BW78" s="77"/>
      <c r="BX78" s="77"/>
      <c r="BY78" s="77"/>
      <c r="BZ78" s="78"/>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76"/>
      <c r="BM79" s="77"/>
      <c r="BN79" s="77"/>
      <c r="BO79" s="77"/>
      <c r="BP79" s="77"/>
      <c r="BQ79" s="77"/>
      <c r="BR79" s="77"/>
      <c r="BS79" s="77"/>
      <c r="BT79" s="77"/>
      <c r="BU79" s="77"/>
      <c r="BV79" s="77"/>
      <c r="BW79" s="77"/>
      <c r="BX79" s="77"/>
      <c r="BY79" s="77"/>
      <c r="BZ79" s="78"/>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76"/>
      <c r="BM80" s="77"/>
      <c r="BN80" s="77"/>
      <c r="BO80" s="77"/>
      <c r="BP80" s="77"/>
      <c r="BQ80" s="77"/>
      <c r="BR80" s="77"/>
      <c r="BS80" s="77"/>
      <c r="BT80" s="77"/>
      <c r="BU80" s="77"/>
      <c r="BV80" s="77"/>
      <c r="BW80" s="77"/>
      <c r="BX80" s="77"/>
      <c r="BY80" s="77"/>
      <c r="BZ80" s="78"/>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6"/>
      <c r="BM81" s="77"/>
      <c r="BN81" s="77"/>
      <c r="BO81" s="77"/>
      <c r="BP81" s="77"/>
      <c r="BQ81" s="77"/>
      <c r="BR81" s="77"/>
      <c r="BS81" s="77"/>
      <c r="BT81" s="77"/>
      <c r="BU81" s="77"/>
      <c r="BV81" s="77"/>
      <c r="BW81" s="77"/>
      <c r="BX81" s="77"/>
      <c r="BY81" s="77"/>
      <c r="BZ81" s="78"/>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9"/>
      <c r="BM82" s="80"/>
      <c r="BN82" s="80"/>
      <c r="BO82" s="80"/>
      <c r="BP82" s="80"/>
      <c r="BQ82" s="80"/>
      <c r="BR82" s="80"/>
      <c r="BS82" s="80"/>
      <c r="BT82" s="80"/>
      <c r="BU82" s="80"/>
      <c r="BV82" s="80"/>
      <c r="BW82" s="80"/>
      <c r="BX82" s="80"/>
      <c r="BY82" s="80"/>
      <c r="BZ82" s="81"/>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【644.02】</v>
      </c>
      <c r="I86" s="26" t="str">
        <f>データ!CA6</f>
        <v>【32.93】</v>
      </c>
      <c r="J86" s="26" t="str">
        <f>データ!CL6</f>
        <v>【547.82】</v>
      </c>
      <c r="K86" s="26" t="str">
        <f>データ!CW6</f>
        <v>【39.10】</v>
      </c>
      <c r="L86" s="26" t="str">
        <f>データ!DH6</f>
        <v>【89.88】</v>
      </c>
      <c r="M86" s="26" t="s">
        <v>56</v>
      </c>
      <c r="N86" s="26" t="s">
        <v>56</v>
      </c>
      <c r="O86" s="26" t="str">
        <f>データ!EO6</f>
        <v>【0.02】</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69</v>
      </c>
      <c r="B4" s="30"/>
      <c r="C4" s="30"/>
      <c r="D4" s="30"/>
      <c r="E4" s="30"/>
      <c r="F4" s="30"/>
      <c r="G4" s="30"/>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264075</v>
      </c>
      <c r="D6" s="33">
        <f t="shared" si="3"/>
        <v>47</v>
      </c>
      <c r="E6" s="33">
        <f t="shared" si="3"/>
        <v>17</v>
      </c>
      <c r="F6" s="33">
        <f t="shared" si="3"/>
        <v>7</v>
      </c>
      <c r="G6" s="33">
        <f t="shared" si="3"/>
        <v>0</v>
      </c>
      <c r="H6" s="33" t="str">
        <f t="shared" si="3"/>
        <v>京都府　京丹波町</v>
      </c>
      <c r="I6" s="33" t="str">
        <f t="shared" si="3"/>
        <v>法非適用</v>
      </c>
      <c r="J6" s="33" t="str">
        <f t="shared" si="3"/>
        <v>下水道事業</v>
      </c>
      <c r="K6" s="33" t="str">
        <f t="shared" si="3"/>
        <v>林業集落排水</v>
      </c>
      <c r="L6" s="33" t="str">
        <f t="shared" si="3"/>
        <v>G2</v>
      </c>
      <c r="M6" s="33">
        <f t="shared" si="3"/>
        <v>0</v>
      </c>
      <c r="N6" s="34" t="str">
        <f t="shared" si="3"/>
        <v>-</v>
      </c>
      <c r="O6" s="34" t="str">
        <f t="shared" si="3"/>
        <v>該当数値なし</v>
      </c>
      <c r="P6" s="34">
        <f t="shared" si="3"/>
        <v>0.26</v>
      </c>
      <c r="Q6" s="34">
        <f t="shared" si="3"/>
        <v>100</v>
      </c>
      <c r="R6" s="34">
        <f t="shared" si="3"/>
        <v>4104</v>
      </c>
      <c r="S6" s="34">
        <f t="shared" si="3"/>
        <v>14903</v>
      </c>
      <c r="T6" s="34">
        <f t="shared" si="3"/>
        <v>303.08999999999997</v>
      </c>
      <c r="U6" s="34">
        <f t="shared" si="3"/>
        <v>49.17</v>
      </c>
      <c r="V6" s="34">
        <f t="shared" si="3"/>
        <v>38</v>
      </c>
      <c r="W6" s="34">
        <f t="shared" si="3"/>
        <v>0.18</v>
      </c>
      <c r="X6" s="34">
        <f t="shared" si="3"/>
        <v>211.11</v>
      </c>
      <c r="Y6" s="35">
        <f>IF(Y7="",NA(),Y7)</f>
        <v>58.33</v>
      </c>
      <c r="Z6" s="35">
        <f t="shared" ref="Z6:AH6" si="4">IF(Z7="",NA(),Z7)</f>
        <v>59.5</v>
      </c>
      <c r="AA6" s="35">
        <f t="shared" si="4"/>
        <v>59.59</v>
      </c>
      <c r="AB6" s="35">
        <f t="shared" si="4"/>
        <v>56.79</v>
      </c>
      <c r="AC6" s="35">
        <f t="shared" si="4"/>
        <v>60.18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4022.3</v>
      </c>
      <c r="BG6" s="35">
        <f t="shared" ref="BG6:BO6" si="7">IF(BG7="",NA(),BG7)</f>
        <v>4802.88</v>
      </c>
      <c r="BH6" s="35">
        <f t="shared" si="7"/>
        <v>4475.45</v>
      </c>
      <c r="BI6" s="35">
        <f t="shared" si="7"/>
        <v>2791.19</v>
      </c>
      <c r="BJ6" s="34">
        <f t="shared" si="7"/>
        <v>0</v>
      </c>
      <c r="BK6" s="35">
        <f t="shared" si="7"/>
        <v>1844.55</v>
      </c>
      <c r="BL6" s="35">
        <f t="shared" si="7"/>
        <v>1156.78</v>
      </c>
      <c r="BM6" s="35">
        <f t="shared" si="7"/>
        <v>1239.21</v>
      </c>
      <c r="BN6" s="35">
        <f t="shared" si="7"/>
        <v>1196.58</v>
      </c>
      <c r="BO6" s="35">
        <f t="shared" si="7"/>
        <v>776.75</v>
      </c>
      <c r="BP6" s="34" t="str">
        <f>IF(BP7="","",IF(BP7="-","【-】","【"&amp;SUBSTITUTE(TEXT(BP7,"#,##0.00"),"-","△")&amp;"】"))</f>
        <v>【644.02】</v>
      </c>
      <c r="BQ6" s="35">
        <f>IF(BQ7="",NA(),BQ7)</f>
        <v>18.34</v>
      </c>
      <c r="BR6" s="35">
        <f t="shared" ref="BR6:BZ6" si="8">IF(BR7="",NA(),BR7)</f>
        <v>14.86</v>
      </c>
      <c r="BS6" s="35">
        <f t="shared" si="8"/>
        <v>14.79</v>
      </c>
      <c r="BT6" s="35">
        <f t="shared" si="8"/>
        <v>34.31</v>
      </c>
      <c r="BU6" s="35">
        <f t="shared" si="8"/>
        <v>31.44</v>
      </c>
      <c r="BV6" s="35">
        <f t="shared" si="8"/>
        <v>22.93</v>
      </c>
      <c r="BW6" s="35">
        <f t="shared" si="8"/>
        <v>33.82</v>
      </c>
      <c r="BX6" s="35">
        <f t="shared" si="8"/>
        <v>38.14</v>
      </c>
      <c r="BY6" s="35">
        <f t="shared" si="8"/>
        <v>38.28</v>
      </c>
      <c r="BZ6" s="35">
        <f t="shared" si="8"/>
        <v>38.49</v>
      </c>
      <c r="CA6" s="34" t="str">
        <f>IF(CA7="","",IF(CA7="-","【-】","【"&amp;SUBSTITUTE(TEXT(CA7,"#,##0.00"),"-","△")&amp;"】"))</f>
        <v>【32.93】</v>
      </c>
      <c r="CB6" s="35">
        <f>IF(CB7="",NA(),CB7)</f>
        <v>1913.89</v>
      </c>
      <c r="CC6" s="35">
        <f t="shared" ref="CC6:CK6" si="9">IF(CC7="",NA(),CC7)</f>
        <v>1928.46</v>
      </c>
      <c r="CD6" s="35">
        <f t="shared" si="9"/>
        <v>2074.66</v>
      </c>
      <c r="CE6" s="35">
        <f t="shared" si="9"/>
        <v>872.8</v>
      </c>
      <c r="CF6" s="35">
        <f t="shared" si="9"/>
        <v>963.99</v>
      </c>
      <c r="CG6" s="35">
        <f t="shared" si="9"/>
        <v>690.86</v>
      </c>
      <c r="CH6" s="35">
        <f t="shared" si="9"/>
        <v>525.1</v>
      </c>
      <c r="CI6" s="35">
        <f t="shared" si="9"/>
        <v>471.79</v>
      </c>
      <c r="CJ6" s="35">
        <f t="shared" si="9"/>
        <v>468.36</v>
      </c>
      <c r="CK6" s="35">
        <f t="shared" si="9"/>
        <v>479.21</v>
      </c>
      <c r="CL6" s="34" t="str">
        <f>IF(CL7="","",IF(CL7="-","【-】","【"&amp;SUBSTITUTE(TEXT(CL7,"#,##0.00"),"-","△")&amp;"】"))</f>
        <v>【547.82】</v>
      </c>
      <c r="CM6" s="35">
        <f>IF(CM7="",NA(),CM7)</f>
        <v>30.43</v>
      </c>
      <c r="CN6" s="35">
        <f t="shared" ref="CN6:CV6" si="10">IF(CN7="",NA(),CN7)</f>
        <v>30.43</v>
      </c>
      <c r="CO6" s="35">
        <f t="shared" si="10"/>
        <v>28.26</v>
      </c>
      <c r="CP6" s="35">
        <f t="shared" si="10"/>
        <v>28.26</v>
      </c>
      <c r="CQ6" s="35">
        <f t="shared" si="10"/>
        <v>26.09</v>
      </c>
      <c r="CR6" s="35">
        <f t="shared" si="10"/>
        <v>47.83</v>
      </c>
      <c r="CS6" s="35">
        <f t="shared" si="10"/>
        <v>58.58</v>
      </c>
      <c r="CT6" s="35">
        <f t="shared" si="10"/>
        <v>56.52</v>
      </c>
      <c r="CU6" s="35">
        <f t="shared" si="10"/>
        <v>53.97</v>
      </c>
      <c r="CV6" s="35">
        <f t="shared" si="10"/>
        <v>40.53</v>
      </c>
      <c r="CW6" s="34" t="str">
        <f>IF(CW7="","",IF(CW7="-","【-】","【"&amp;SUBSTITUTE(TEXT(CW7,"#,##0.00"),"-","△")&amp;"】"))</f>
        <v>【39.10】</v>
      </c>
      <c r="CX6" s="35">
        <f>IF(CX7="",NA(),CX7)</f>
        <v>98.08</v>
      </c>
      <c r="CY6" s="35">
        <f t="shared" ref="CY6:DG6" si="11">IF(CY7="",NA(),CY7)</f>
        <v>98.11</v>
      </c>
      <c r="CZ6" s="35">
        <f t="shared" si="11"/>
        <v>97.83</v>
      </c>
      <c r="DA6" s="35">
        <f t="shared" si="11"/>
        <v>97.56</v>
      </c>
      <c r="DB6" s="35">
        <f t="shared" si="11"/>
        <v>97.37</v>
      </c>
      <c r="DC6" s="35">
        <f t="shared" si="11"/>
        <v>84.46</v>
      </c>
      <c r="DD6" s="35">
        <f t="shared" si="11"/>
        <v>89.31</v>
      </c>
      <c r="DE6" s="35">
        <f t="shared" si="11"/>
        <v>91.27</v>
      </c>
      <c r="DF6" s="35">
        <f t="shared" si="11"/>
        <v>92.01</v>
      </c>
      <c r="DG6" s="35">
        <f t="shared" si="11"/>
        <v>90.28</v>
      </c>
      <c r="DH6" s="34" t="str">
        <f>IF(DH7="","",IF(DH7="-","【-】","【"&amp;SUBSTITUTE(TEXT(DH7,"#,##0.00"),"-","△")&amp;"】"))</f>
        <v>【89.88】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4">
        <f t="shared" si="14"/>
        <v>0</v>
      </c>
      <c r="EN6" s="35">
        <f t="shared" si="14"/>
        <v>0.02</v>
      </c>
      <c r="EO6" s="34" t="str">
        <f>IF(EO7="","",IF(EO7="-","【-】","【"&amp;SUBSTITUTE(TEXT(EO7,"#,##0.00"),"-","△")&amp;"】"))</f>
        <v>【0.02】</v>
      </c>
    </row>
    <row r="7" spans="1:145" s="36" customFormat="1" x14ac:dyDescent="0.15">
      <c r="A7" s="28"/>
      <c r="B7" s="37">
        <v>2016</v>
      </c>
      <c r="C7" s="37">
        <v>264075</v>
      </c>
      <c r="D7" s="37">
        <v>47</v>
      </c>
      <c r="E7" s="37">
        <v>17</v>
      </c>
      <c r="F7" s="37">
        <v>7</v>
      </c>
      <c r="G7" s="37">
        <v>0</v>
      </c>
      <c r="H7" s="37" t="s">
        <v>110</v>
      </c>
      <c r="I7" s="37" t="s">
        <v>111</v>
      </c>
      <c r="J7" s="37" t="s">
        <v>112</v>
      </c>
      <c r="K7" s="37" t="s">
        <v>113</v>
      </c>
      <c r="L7" s="37" t="s">
        <v>114</v>
      </c>
      <c r="M7" s="37"/>
      <c r="N7" s="38" t="s">
        <v>115</v>
      </c>
      <c r="O7" s="38" t="s">
        <v>116</v>
      </c>
      <c r="P7" s="38">
        <v>0.26</v>
      </c>
      <c r="Q7" s="38">
        <v>100</v>
      </c>
      <c r="R7" s="38">
        <v>4104</v>
      </c>
      <c r="S7" s="38">
        <v>14903</v>
      </c>
      <c r="T7" s="38">
        <v>303.08999999999997</v>
      </c>
      <c r="U7" s="38">
        <v>49.17</v>
      </c>
      <c r="V7" s="38">
        <v>38</v>
      </c>
      <c r="W7" s="38">
        <v>0.18</v>
      </c>
      <c r="X7" s="38">
        <v>211.11</v>
      </c>
      <c r="Y7" s="38">
        <v>58.33</v>
      </c>
      <c r="Z7" s="38">
        <v>59.5</v>
      </c>
      <c r="AA7" s="38">
        <v>59.59</v>
      </c>
      <c r="AB7" s="38">
        <v>56.79</v>
      </c>
      <c r="AC7" s="38">
        <v>60.18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4022.3</v>
      </c>
      <c r="BG7" s="38">
        <v>4802.88</v>
      </c>
      <c r="BH7" s="38">
        <v>4475.45</v>
      </c>
      <c r="BI7" s="38">
        <v>2791.19</v>
      </c>
      <c r="BJ7" s="38">
        <v>0</v>
      </c>
      <c r="BK7" s="38">
        <v>1844.55</v>
      </c>
      <c r="BL7" s="38">
        <v>1156.78</v>
      </c>
      <c r="BM7" s="38">
        <v>1239.21</v>
      </c>
      <c r="BN7" s="38">
        <v>1196.58</v>
      </c>
      <c r="BO7" s="38">
        <v>776.75</v>
      </c>
      <c r="BP7" s="38">
        <v>644.02</v>
      </c>
      <c r="BQ7" s="38">
        <v>18.34</v>
      </c>
      <c r="BR7" s="38">
        <v>14.86</v>
      </c>
      <c r="BS7" s="38">
        <v>14.79</v>
      </c>
      <c r="BT7" s="38">
        <v>34.31</v>
      </c>
      <c r="BU7" s="38">
        <v>31.44</v>
      </c>
      <c r="BV7" s="38">
        <v>22.93</v>
      </c>
      <c r="BW7" s="38">
        <v>33.82</v>
      </c>
      <c r="BX7" s="38">
        <v>38.14</v>
      </c>
      <c r="BY7" s="38">
        <v>38.28</v>
      </c>
      <c r="BZ7" s="38">
        <v>38.49</v>
      </c>
      <c r="CA7" s="38">
        <v>32.93</v>
      </c>
      <c r="CB7" s="38">
        <v>1913.89</v>
      </c>
      <c r="CC7" s="38">
        <v>1928.46</v>
      </c>
      <c r="CD7" s="38">
        <v>2074.66</v>
      </c>
      <c r="CE7" s="38">
        <v>872.8</v>
      </c>
      <c r="CF7" s="38">
        <v>963.99</v>
      </c>
      <c r="CG7" s="38">
        <v>690.86</v>
      </c>
      <c r="CH7" s="38">
        <v>525.1</v>
      </c>
      <c r="CI7" s="38">
        <v>471.79</v>
      </c>
      <c r="CJ7" s="38">
        <v>468.36</v>
      </c>
      <c r="CK7" s="38">
        <v>479.21</v>
      </c>
      <c r="CL7" s="38">
        <v>547.82000000000005</v>
      </c>
      <c r="CM7" s="38">
        <v>30.43</v>
      </c>
      <c r="CN7" s="38">
        <v>30.43</v>
      </c>
      <c r="CO7" s="38">
        <v>28.26</v>
      </c>
      <c r="CP7" s="38">
        <v>28.26</v>
      </c>
      <c r="CQ7" s="38">
        <v>26.09</v>
      </c>
      <c r="CR7" s="38">
        <v>47.83</v>
      </c>
      <c r="CS7" s="38">
        <v>58.58</v>
      </c>
      <c r="CT7" s="38">
        <v>56.52</v>
      </c>
      <c r="CU7" s="38">
        <v>53.97</v>
      </c>
      <c r="CV7" s="38">
        <v>40.53</v>
      </c>
      <c r="CW7" s="38">
        <v>39.1</v>
      </c>
      <c r="CX7" s="38">
        <v>98.08</v>
      </c>
      <c r="CY7" s="38">
        <v>98.11</v>
      </c>
      <c r="CZ7" s="38">
        <v>97.83</v>
      </c>
      <c r="DA7" s="38">
        <v>97.56</v>
      </c>
      <c r="DB7" s="38">
        <v>97.37</v>
      </c>
      <c r="DC7" s="38">
        <v>84.46</v>
      </c>
      <c r="DD7" s="38">
        <v>89.31</v>
      </c>
      <c r="DE7" s="38">
        <v>91.27</v>
      </c>
      <c r="DF7" s="38">
        <v>92.01</v>
      </c>
      <c r="DG7" s="38">
        <v>90.28</v>
      </c>
      <c r="DH7" s="38">
        <v>89.88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v>
      </c>
      <c r="EM7" s="38">
        <v>0</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Takashi-Noma</dc:creator>
  <cp:lastModifiedBy>＊</cp:lastModifiedBy>
  <cp:lastPrinted>2018-02-09T04:39:29Z</cp:lastPrinted>
  <dcterms:created xsi:type="dcterms:W3CDTF">2018-02-08T03:02:57Z</dcterms:created>
  <dcterms:modified xsi:type="dcterms:W3CDTF">2018-02-15T02:45:35Z</dcterms:modified>
</cp:coreProperties>
</file>