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4f1l9T0/iyNm2gM0m0EAkhKBf+o4suY6uc7DJx6n7qsR+gVr+avI7Th+en6qLOKUTHtIly3AVIWRVhthVuXeiA==" workbookSaltValue="hfdgYPS0NViFw7gBgyoyUA==" workbookSpinCount="100000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<sst xmlns="http://schemas.openxmlformats.org/spreadsheetml/2006/main" count="240" uniqueCount="125">
  <si>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</si>
  <si>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</si>
  <si>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</si>
  <si>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</si>
  <si>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</si>
  <si>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</si>
  <si>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</si>
  <si>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</si>
  <si>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</si>
  <si>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</si>
  <si>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</si>
  <si>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</si>
  <si>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</si>
  <si>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</si>
  <si>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</si>
  <si>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</si>
  <si>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</si>
  <si>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</si>
  <si>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</si>
  <si>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</si>
  <si>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</si>
  <si>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</si>
  <si>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</si>
  <si>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</si>
  <si>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</si>
  <si>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</si>
  <si>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</si>
  <si>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</si>
  <si>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</si>
  <si>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</si>
  <si>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</si>
  <si>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</si>
  <si>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</si>
  <si>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</si>
  <si>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</si>
  <si>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</si>
  <si>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</si>
  <si>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</si>
  <si>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</si>
  <si>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</si>
  <si>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</si>
  <si>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</si>
  <si>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</si>
  <si>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</si>
  <si>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</si>
  <si>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</si>
  <si>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</si>
  <si>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</si>
  <si>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</si>
  <si>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</si>
  <si>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</si>
  <si>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</si>
  <si>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</si>
  <si>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</si>
  <si>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</si>
  <si>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</si>
  <si>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</si>
  <si>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</si>
  <si>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</si>
  <si>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</si>
  <si>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</si>
  <si>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</si>
  <si>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</si>
  <si>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</si>
  <si>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</si>
  <si>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</si>
  <si>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</si>
  <si>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</si>
  <si>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</si>
  <si>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</si>
  <si>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</si>
  <si>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</si>
  <si>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</si>
  <si>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</si>
  <si>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</si>
  <si>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</si>
  <si>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</si>
  <si>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</si>
  <si>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</si>
  <si>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</si>
  <si>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</si>
  <si>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</si>
  <si>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</si>
  <si>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</si>
  <si>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</si>
  <si>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</si>
  <si>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</si>
  <si>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</si>
  <si>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</si>
  <si>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</si>
  <si>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</si>
  <si>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</si>
  <si>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</si>
  <si>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</si>
  <si>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</si>
  <si>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</si>
  <si>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</si>
  <si>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</si>
  <si>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</si>
  <si>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</si>
  <si>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</si>
  <si>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</si>
  <si>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</si>
  <si>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</si>
  <si>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</si>
  <si>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</si>
  <si>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</si>
  <si>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</si>
  <si>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</si>
  <si>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京都府　宇治田原町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</si>
  <si>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</si>
  <si>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</si>
  <si>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</si>
  <si>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</si>
  <si>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</si>
  <si>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</si>
  <si>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</si>
  <si>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</si>
  <si>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</si>
  <si>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</si>
  <si>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</si>
  <si>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</si>
  <si>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管渠整備の事業着手が平成8年度からで、約20年が経過したところであり、法定耐用年数を経過した老朽管は現在ない状況です。なお、管渠改善率については、平成27年度以降新設分を含んでいるため、増加となっているが、実際には改良・更新分はない状況です。</t>
    <rPh sb="1" eb="3">
      <t>カンキョ</t>
    </rPh>
    <rPh sb="3" eb="5">
      <t>セイビ</t>
    </rPh>
    <rPh sb="6" eb="8">
      <t>ジギョウ</t>
    </rPh>
    <rPh sb="8" eb="10">
      <t>チャクシュ</t>
    </rPh>
    <rPh sb="11" eb="13">
      <t>ヘイセイ</t>
    </rPh>
    <rPh sb="14" eb="16">
      <t>ネンド</t>
    </rPh>
    <rPh sb="20" eb="21">
      <t>ヤク</t>
    </rPh>
    <rPh sb="23" eb="24">
      <t>ネン</t>
    </rPh>
    <rPh sb="25" eb="27">
      <t>ケイカ</t>
    </rPh>
    <rPh sb="36" eb="38">
      <t>ホウテイ</t>
    </rPh>
    <rPh sb="38" eb="40">
      <t>タイヨウ</t>
    </rPh>
    <rPh sb="40" eb="42">
      <t>ネンスウ</t>
    </rPh>
    <rPh sb="43" eb="45">
      <t>ケイカ</t>
    </rPh>
    <rPh sb="47" eb="49">
      <t>ロウキュウ</t>
    </rPh>
    <rPh sb="49" eb="50">
      <t>カン</t>
    </rPh>
    <rPh sb="51" eb="53">
      <t>ゲンザイ</t>
    </rPh>
    <rPh sb="55" eb="57">
      <t>ジョウキョウ</t>
    </rPh>
    <rPh sb="63" eb="65">
      <t>カンキョ</t>
    </rPh>
    <rPh sb="65" eb="67">
      <t>カイゼン</t>
    </rPh>
    <rPh sb="67" eb="68">
      <t>リツ</t>
    </rPh>
    <rPh sb="74" eb="76">
      <t>ヘイセイ</t>
    </rPh>
    <rPh sb="78" eb="79">
      <t>ネン</t>
    </rPh>
    <rPh sb="79" eb="80">
      <t>ド</t>
    </rPh>
    <rPh sb="80" eb="82">
      <t>イコウ</t>
    </rPh>
    <rPh sb="82" eb="84">
      <t>シンセツ</t>
    </rPh>
    <rPh sb="84" eb="85">
      <t>ブン</t>
    </rPh>
    <rPh sb="86" eb="87">
      <t>フク</t>
    </rPh>
    <rPh sb="94" eb="96">
      <t>ゾウカ</t>
    </rPh>
    <rPh sb="104" eb="106">
      <t>ジッサイ</t>
    </rPh>
    <rPh sb="108" eb="110">
      <t>カイリョウ</t>
    </rPh>
    <rPh sb="111" eb="113">
      <t>コウシン</t>
    </rPh>
    <rPh sb="113" eb="114">
      <t>ブン</t>
    </rPh>
    <rPh sb="117" eb="119">
      <t>ジョウキョウ</t>
    </rPh>
    <phoneticPr fontId="7"/>
  </si>
  <si>
    <t>　本町の下水道事業は、類似団体と比較して全体的に下回っています。これは本町が山間部となるため、流域下水道に加わることができず、単独で汚水処理場を有していることが大きな要因です。
　現在整備途上ではあるものの、現状からは経営の健全性・効率性を向上させなければなりません。今後は、未整備地域の効率的整備手法の見直し、整備済み地域の水洗化向上施策に取り組んでいきます。</t>
    <rPh sb="1" eb="3">
      <t>ホンチョウ</t>
    </rPh>
    <rPh sb="4" eb="7">
      <t>ゲスイドウ</t>
    </rPh>
    <rPh sb="7" eb="9">
      <t>ジギョウ</t>
    </rPh>
    <rPh sb="11" eb="13">
      <t>ルイジ</t>
    </rPh>
    <rPh sb="13" eb="15">
      <t>ダンタイ</t>
    </rPh>
    <rPh sb="16" eb="18">
      <t>ヒカク</t>
    </rPh>
    <rPh sb="20" eb="23">
      <t>ゼンタイテキ</t>
    </rPh>
    <rPh sb="24" eb="26">
      <t>シタマワ</t>
    </rPh>
    <rPh sb="35" eb="37">
      <t>ホンチョウ</t>
    </rPh>
    <rPh sb="38" eb="41">
      <t>サンカンブ</t>
    </rPh>
    <rPh sb="47" eb="49">
      <t>リュウイキ</t>
    </rPh>
    <rPh sb="49" eb="52">
      <t>ゲスイドウ</t>
    </rPh>
    <rPh sb="53" eb="54">
      <t>クワ</t>
    </rPh>
    <rPh sb="63" eb="65">
      <t>タンドク</t>
    </rPh>
    <rPh sb="66" eb="68">
      <t>オスイ</t>
    </rPh>
    <rPh sb="68" eb="71">
      <t>ショリジョウ</t>
    </rPh>
    <rPh sb="72" eb="73">
      <t>ユウ</t>
    </rPh>
    <rPh sb="80" eb="81">
      <t>オオ</t>
    </rPh>
    <rPh sb="83" eb="85">
      <t>ヨウイン</t>
    </rPh>
    <rPh sb="90" eb="92">
      <t>ゲンザイ</t>
    </rPh>
    <rPh sb="92" eb="94">
      <t>セイビ</t>
    </rPh>
    <rPh sb="94" eb="96">
      <t>トジョウ</t>
    </rPh>
    <rPh sb="104" eb="106">
      <t>ゲンジョウ</t>
    </rPh>
    <rPh sb="109" eb="111">
      <t>ケイエイ</t>
    </rPh>
    <phoneticPr fontId="7"/>
  </si>
  <si>
    <t>　本町の下水道事業においては、収益的収支比率が近年50パーセント前後で推移しており、一般会計からの繰入金で賄っている状況です。
　企業債残高についても、本町では未だ下水道整備の途上であるので、今後とも借入を継続する必要があることから、割合は増加する状況です。
　経費回収率および汚水処理原価については、単独で汚水処理場を有しているため、維持管理費が多額となっております。
　水洗化率については、現在、公共下水道の整備途上で供用区域が拡大しているため、微増傾向にあります。</t>
    <rPh sb="1" eb="3">
      <t>ホンチョウ</t>
    </rPh>
    <rPh sb="4" eb="7">
      <t>ゲスイドウ</t>
    </rPh>
    <rPh sb="7" eb="9">
      <t>ジギョウ</t>
    </rPh>
    <rPh sb="15" eb="18">
      <t>シュウエキテキ</t>
    </rPh>
    <rPh sb="18" eb="20">
      <t>シュウシ</t>
    </rPh>
    <rPh sb="20" eb="22">
      <t>ヒリツ</t>
    </rPh>
    <rPh sb="23" eb="25">
      <t>キンネン</t>
    </rPh>
    <rPh sb="32" eb="34">
      <t>ゼンゴ</t>
    </rPh>
    <rPh sb="35" eb="37">
      <t>スイイ</t>
    </rPh>
    <rPh sb="42" eb="44">
      <t>イッパン</t>
    </rPh>
    <rPh sb="44" eb="46">
      <t>カイケイ</t>
    </rPh>
    <rPh sb="49" eb="51">
      <t>クリイレ</t>
    </rPh>
    <rPh sb="51" eb="52">
      <t>キン</t>
    </rPh>
    <rPh sb="53" eb="54">
      <t>マカナ</t>
    </rPh>
    <rPh sb="58" eb="60">
      <t>ジョウキョウ</t>
    </rPh>
    <rPh sb="65" eb="67">
      <t>キギョウ</t>
    </rPh>
    <rPh sb="67" eb="68">
      <t>サイ</t>
    </rPh>
    <rPh sb="68" eb="70">
      <t>ザンダカ</t>
    </rPh>
    <rPh sb="76" eb="78">
      <t>ホンチョウ</t>
    </rPh>
    <rPh sb="80" eb="81">
      <t>イマ</t>
    </rPh>
    <rPh sb="82" eb="85">
      <t>ゲスイドウ</t>
    </rPh>
    <rPh sb="85" eb="87">
      <t>セイビ</t>
    </rPh>
    <rPh sb="88" eb="90">
      <t>トジョウ</t>
    </rPh>
    <rPh sb="96" eb="98">
      <t>コンゴ</t>
    </rPh>
    <rPh sb="100" eb="102">
      <t>カリイレ</t>
    </rPh>
    <rPh sb="103" eb="105">
      <t>ケイゾク</t>
    </rPh>
    <rPh sb="107" eb="109">
      <t>ヒツヨウ</t>
    </rPh>
    <rPh sb="117" eb="119">
      <t>ワリアイ</t>
    </rPh>
    <rPh sb="120" eb="122">
      <t>ゾウカ</t>
    </rPh>
    <rPh sb="124" eb="126">
      <t>ジョウキョウ</t>
    </rPh>
    <rPh sb="131" eb="133">
      <t>ケイヒ</t>
    </rPh>
    <rPh sb="133" eb="135">
      <t>カイシュウ</t>
    </rPh>
    <rPh sb="135" eb="136">
      <t>リツ</t>
    </rPh>
    <rPh sb="139" eb="141">
      <t>オスイ</t>
    </rPh>
    <rPh sb="141" eb="143">
      <t>ショリ</t>
    </rPh>
    <rPh sb="143" eb="145">
      <t>ゲンカ</t>
    </rPh>
    <rPh sb="151" eb="153">
      <t>タンドク</t>
    </rPh>
    <rPh sb="154" eb="156">
      <t>オスイ</t>
    </rPh>
    <rPh sb="156" eb="158">
      <t>ショリ</t>
    </rPh>
    <rPh sb="158" eb="159">
      <t>ジョウ</t>
    </rPh>
    <rPh sb="160" eb="161">
      <t>ユウ</t>
    </rPh>
    <rPh sb="168" eb="170">
      <t>イジ</t>
    </rPh>
    <rPh sb="170" eb="172">
      <t>カンリ</t>
    </rPh>
    <rPh sb="172" eb="173">
      <t>ヒ</t>
    </rPh>
    <rPh sb="174" eb="176">
      <t>タガク</t>
    </rPh>
    <rPh sb="187" eb="190">
      <t>スイセンカ</t>
    </rPh>
    <rPh sb="190" eb="191">
      <t>リツ</t>
    </rPh>
    <rPh sb="197" eb="199">
      <t>ゲンザイ</t>
    </rPh>
    <rPh sb="200" eb="202">
      <t>コウキョウ</t>
    </rPh>
    <rPh sb="202" eb="205">
      <t>ゲスイドウ</t>
    </rPh>
    <rPh sb="206" eb="208">
      <t>セイビ</t>
    </rPh>
    <rPh sb="208" eb="210">
      <t>トジョウ</t>
    </rPh>
    <rPh sb="211" eb="213">
      <t>キョウヨウ</t>
    </rPh>
    <rPh sb="213" eb="215">
      <t>クイキ</t>
    </rPh>
    <rPh sb="216" eb="218">
      <t>カクダイ</t>
    </rPh>
    <rPh sb="225" eb="227">
      <t>ビゾウ</t>
    </rPh>
    <rPh sb="227" eb="229">
      <t>ケイコウ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</si>
</sst>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4.1399999999999997</c:v>
                </c:pt>
                <c:pt idx="4" formatCode="#,##0.00;&quot;△&quot;#,##0.00;&quot;-&quot;">
                  <c:v>13.39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95648"/>
        <c:axId val="4560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0.19</c:v>
                </c:pt>
                <c:pt idx="2">
                  <c:v>0.04</c:v>
                </c:pt>
                <c:pt idx="3">
                  <c:v>0.11</c:v>
                </c:pt>
                <c:pt idx="4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5648"/>
        <c:axId val="45601920"/>
      </c:lineChart>
      <c:dateAx>
        <c:axId val="4559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601920"/>
        <c:crosses val="autoZero"/>
        <c:auto val="1"/>
        <c:lblOffset val="100"/>
        <c:baseTimeUnit val="years"/>
      </c:dateAx>
      <c:valAx>
        <c:axId val="4560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59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55.57</c:v>
                </c:pt>
                <c:pt idx="1">
                  <c:v>55.77</c:v>
                </c:pt>
                <c:pt idx="2">
                  <c:v>56.69</c:v>
                </c:pt>
                <c:pt idx="3">
                  <c:v>51.78</c:v>
                </c:pt>
                <c:pt idx="4">
                  <c:v>48.68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55552"/>
        <c:axId val="4565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55552"/>
        <c:axId val="45657472"/>
      </c:lineChart>
      <c:dateAx>
        <c:axId val="4565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657472"/>
        <c:crosses val="autoZero"/>
        <c:auto val="1"/>
        <c:lblOffset val="100"/>
        <c:baseTimeUnit val="years"/>
      </c:dateAx>
      <c:valAx>
        <c:axId val="4565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65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11104"/>
        <c:axId val="9362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11104"/>
        <c:axId val="93627904"/>
      </c:lineChart>
      <c:dateAx>
        <c:axId val="7811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627904"/>
        <c:crosses val="autoZero"/>
        <c:auto val="1"/>
        <c:lblOffset val="100"/>
        <c:baseTimeUnit val="years"/>
      </c:dateAx>
      <c:valAx>
        <c:axId val="9362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11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14208"/>
        <c:axId val="4561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4208"/>
        <c:axId val="45616128"/>
      </c:lineChart>
      <c:dateAx>
        <c:axId val="4561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616128"/>
        <c:crosses val="autoZero"/>
        <c:auto val="1"/>
        <c:lblOffset val="100"/>
        <c:baseTimeUnit val="years"/>
      </c:dateAx>
      <c:valAx>
        <c:axId val="4561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61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40224"/>
        <c:axId val="4674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40224"/>
        <c:axId val="46742144"/>
      </c:lineChart>
      <c:dateAx>
        <c:axId val="4674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42144"/>
        <c:crosses val="autoZero"/>
        <c:auto val="1"/>
        <c:lblOffset val="100"/>
        <c:baseTimeUnit val="years"/>
      </c:dateAx>
      <c:valAx>
        <c:axId val="4674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74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72992"/>
        <c:axId val="4677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72992"/>
        <c:axId val="46774912"/>
      </c:lineChart>
      <c:dateAx>
        <c:axId val="4677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74912"/>
        <c:crosses val="autoZero"/>
        <c:auto val="1"/>
        <c:lblOffset val="100"/>
        <c:baseTimeUnit val="years"/>
      </c:dateAx>
      <c:valAx>
        <c:axId val="4677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77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3030.54</c:v>
                </c:pt>
                <c:pt idx="1">
                  <c:v>3027.51</c:v>
                </c:pt>
                <c:pt idx="2">
                  <c:v>2767.64</c:v>
                </c:pt>
                <c:pt idx="3">
                  <c:v>2703.25</c:v>
                </c:pt>
                <c:pt idx="4">
                  <c:v>2775.15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21760"/>
        <c:axId val="7242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1574.53</c:v>
                </c:pt>
                <c:pt idx="1">
                  <c:v>1506.51</c:v>
                </c:pt>
                <c:pt idx="2">
                  <c:v>1136.5</c:v>
                </c:pt>
                <c:pt idx="3">
                  <c:v>1118.56</c:v>
                </c:pt>
                <c:pt idx="4">
                  <c:v>1111.31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21760"/>
        <c:axId val="72423680"/>
      </c:lineChart>
      <c:dateAx>
        <c:axId val="7242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423680"/>
        <c:crosses val="autoZero"/>
        <c:auto val="1"/>
        <c:lblOffset val="100"/>
        <c:baseTimeUnit val="years"/>
      </c:dateAx>
      <c:valAx>
        <c:axId val="7242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42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35.03</c:v>
                </c:pt>
                <c:pt idx="1">
                  <c:v>34.619999999999997</c:v>
                </c:pt>
                <c:pt idx="2">
                  <c:v>36.29</c:v>
                </c:pt>
                <c:pt idx="3">
                  <c:v>35.68</c:v>
                </c:pt>
                <c:pt idx="4">
                  <c:v>39.72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41856"/>
        <c:axId val="7244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57.36</c:v>
                </c:pt>
                <c:pt idx="1">
                  <c:v>57.33</c:v>
                </c:pt>
                <c:pt idx="2">
                  <c:v>71.650000000000006</c:v>
                </c:pt>
                <c:pt idx="3">
                  <c:v>72.33</c:v>
                </c:pt>
                <c:pt idx="4">
                  <c:v>75.540000000000006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41856"/>
        <c:axId val="72443776"/>
      </c:lineChart>
      <c:dateAx>
        <c:axId val="7244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443776"/>
        <c:crosses val="autoZero"/>
        <c:auto val="1"/>
        <c:lblOffset val="100"/>
        <c:baseTimeUnit val="years"/>
      </c:dateAx>
      <c:valAx>
        <c:axId val="7244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44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370.7</c:v>
                </c:pt>
                <c:pt idx="1">
                  <c:v>376.98</c:v>
                </c:pt>
                <c:pt idx="2">
                  <c:v>366.41</c:v>
                </c:pt>
                <c:pt idx="3">
                  <c:v>374.07</c:v>
                </c:pt>
                <c:pt idx="4">
                  <c:v>337.35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56832"/>
        <c:axId val="7246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279.91000000000003</c:v>
                </c:pt>
                <c:pt idx="1">
                  <c:v>284.52999999999997</c:v>
                </c:pt>
                <c:pt idx="2">
                  <c:v>217.82</c:v>
                </c:pt>
                <c:pt idx="3">
                  <c:v>215.28</c:v>
                </c:pt>
                <c:pt idx="4">
                  <c:v>207.96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56832"/>
        <c:axId val="72463104"/>
      </c:lineChart>
      <c:dateAx>
        <c:axId val="7245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463104"/>
        <c:crosses val="autoZero"/>
        <c:auto val="1"/>
        <c:lblOffset val="100"/>
        <c:baseTimeUnit val="years"/>
      </c:dateAx>
      <c:valAx>
        <c:axId val="7246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45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40.74</c:v>
                </c:pt>
                <c:pt idx="1">
                  <c:v>40.74</c:v>
                </c:pt>
                <c:pt idx="2">
                  <c:v>42.98</c:v>
                </c:pt>
                <c:pt idx="3">
                  <c:v>34.28</c:v>
                </c:pt>
                <c:pt idx="4">
                  <c:v>52.35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76928"/>
        <c:axId val="7247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40.07</c:v>
                </c:pt>
                <c:pt idx="1">
                  <c:v>39.92</c:v>
                </c:pt>
                <c:pt idx="2">
                  <c:v>54.44</c:v>
                </c:pt>
                <c:pt idx="3">
                  <c:v>54.67</c:v>
                </c:pt>
                <c:pt idx="4">
                  <c:v>53.51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76928"/>
        <c:axId val="72479104"/>
      </c:lineChart>
      <c:dateAx>
        <c:axId val="7247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479104"/>
        <c:crosses val="autoZero"/>
        <c:auto val="1"/>
        <c:lblOffset val="100"/>
        <c:baseTimeUnit val="years"/>
      </c:dateAx>
      <c:valAx>
        <c:axId val="7247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47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79.849999999999994</c:v>
                </c:pt>
                <c:pt idx="1">
                  <c:v>76.95</c:v>
                </c:pt>
                <c:pt idx="2">
                  <c:v>77.2</c:v>
                </c:pt>
                <c:pt idx="3">
                  <c:v>76.62</c:v>
                </c:pt>
                <c:pt idx="4">
                  <c:v>81.94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11936"/>
        <c:axId val="7792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</c:v>
                </c:pt>
                <c:pt idx="1">
                  <c:v>65.86</c:v>
                </c:pt>
                <c:pt idx="2">
                  <c:v>84.2</c:v>
                </c:pt>
                <c:pt idx="3">
                  <c:v>83.8</c:v>
                </c:pt>
                <c:pt idx="4">
                  <c:v>83.91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11936"/>
        <c:axId val="77926400"/>
      </c:lineChart>
      <c:dateAx>
        <c:axId val="77911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926400"/>
        <c:crosses val="autoZero"/>
        <c:auto val="1"/>
        <c:lblOffset val="100"/>
        <c:baseTimeUnit val="years"/>
      </c:dateAx>
      <c:valAx>
        <c:axId val="7792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91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京都府　宇治田原町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Cc2</v>
      </c>
      <c r="X8" s="72"/>
      <c r="Y8" s="72"/>
      <c r="Z8" s="72"/>
      <c r="AA8" s="72"/>
      <c r="AB8" s="72"/>
      <c r="AC8" s="72"/>
      <c r="AD8" s="73" t="s">
        <v>121</v>
      </c>
      <c r="AE8" s="73"/>
      <c r="AF8" s="73"/>
      <c r="AG8" s="73"/>
      <c r="AH8" s="73"/>
      <c r="AI8" s="73"/>
      <c r="AJ8" s="73"/>
      <c r="AK8" s="4"/>
      <c r="AL8" s="67">
        <f>データ!S6</f>
        <v>9510</v>
      </c>
      <c r="AM8" s="67"/>
      <c r="AN8" s="67"/>
      <c r="AO8" s="67"/>
      <c r="AP8" s="67"/>
      <c r="AQ8" s="67"/>
      <c r="AR8" s="67"/>
      <c r="AS8" s="67"/>
      <c r="AT8" s="66">
        <f>データ!T6</f>
        <v>58.16</v>
      </c>
      <c r="AU8" s="66"/>
      <c r="AV8" s="66"/>
      <c r="AW8" s="66"/>
      <c r="AX8" s="66"/>
      <c r="AY8" s="66"/>
      <c r="AZ8" s="66"/>
      <c r="BA8" s="66"/>
      <c r="BB8" s="66">
        <f>データ!U6</f>
        <v>163.51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79.62</v>
      </c>
      <c r="Q10" s="66"/>
      <c r="R10" s="66"/>
      <c r="S10" s="66"/>
      <c r="T10" s="66"/>
      <c r="U10" s="66"/>
      <c r="V10" s="66"/>
      <c r="W10" s="66">
        <f>データ!Q6</f>
        <v>96.69</v>
      </c>
      <c r="X10" s="66"/>
      <c r="Y10" s="66"/>
      <c r="Z10" s="66"/>
      <c r="AA10" s="66"/>
      <c r="AB10" s="66"/>
      <c r="AC10" s="66"/>
      <c r="AD10" s="67">
        <f>データ!R6</f>
        <v>2519</v>
      </c>
      <c r="AE10" s="67"/>
      <c r="AF10" s="67"/>
      <c r="AG10" s="67"/>
      <c r="AH10" s="67"/>
      <c r="AI10" s="67"/>
      <c r="AJ10" s="67"/>
      <c r="AK10" s="2"/>
      <c r="AL10" s="67">
        <f>データ!V6</f>
        <v>7508</v>
      </c>
      <c r="AM10" s="67"/>
      <c r="AN10" s="67"/>
      <c r="AO10" s="67"/>
      <c r="AP10" s="67"/>
      <c r="AQ10" s="67"/>
      <c r="AR10" s="67"/>
      <c r="AS10" s="67"/>
      <c r="AT10" s="66">
        <f>データ!W6</f>
        <v>2.09</v>
      </c>
      <c r="AU10" s="66"/>
      <c r="AV10" s="66"/>
      <c r="AW10" s="66"/>
      <c r="AX10" s="66"/>
      <c r="AY10" s="66"/>
      <c r="AZ10" s="66"/>
      <c r="BA10" s="66"/>
      <c r="BB10" s="66">
        <f>データ!X6</f>
        <v>3592.34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124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algorithmName="SHA-512" hashValue="3piZq8EI2d1gSSttUS8snSy+qmHi1EcJvGxTb3OkyZnxp1Tumz8HuiTkDtJx3Sgrw6iiKdcMGgwE3FWJx5m9wQ==" saltValue="PFjFCxFcVfiIrOYMokWs2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topLeftCell="Y1" workbookViewId="0">
      <selection activeCell="AC8" sqref="AC8"/>
    </sheetView>
  </sheetViews>
  <sheetFormatPr defaultColWidth="9"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263443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京都府　宇治田原町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79.62</v>
      </c>
      <c r="Q6" s="34">
        <f t="shared" si="3"/>
        <v>96.69</v>
      </c>
      <c r="R6" s="34">
        <f t="shared" si="3"/>
        <v>2519</v>
      </c>
      <c r="S6" s="34">
        <f t="shared" si="3"/>
        <v>9510</v>
      </c>
      <c r="T6" s="34">
        <f t="shared" si="3"/>
        <v>58.16</v>
      </c>
      <c r="U6" s="34">
        <f t="shared" si="3"/>
        <v>163.51</v>
      </c>
      <c r="V6" s="34">
        <f t="shared" si="3"/>
        <v>7508</v>
      </c>
      <c r="W6" s="34">
        <f t="shared" si="3"/>
        <v>2.09</v>
      </c>
      <c r="X6" s="34">
        <f t="shared" si="3"/>
        <v>3592.34</v>
      </c>
      <c r="Y6" s="35">
        <f>IF(Y7="",NA(),Y7)</f>
        <v>55.57</v>
      </c>
      <c r="Z6" s="35">
        <f t="shared" ref="Z6:AH6" si="4">IF(Z7="",NA(),Z7)</f>
        <v>55.77</v>
      </c>
      <c r="AA6" s="35">
        <f t="shared" si="4"/>
        <v>56.69</v>
      </c>
      <c r="AB6" s="35">
        <f t="shared" si="4"/>
        <v>51.78</v>
      </c>
      <c r="AC6" s="35">
        <f t="shared" si="4"/>
        <v>48.68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3030.54</v>
      </c>
      <c r="BG6" s="35">
        <f t="shared" ref="BG6:BO6" si="7">IF(BG7="",NA(),BG7)</f>
        <v>3027.51</v>
      </c>
      <c r="BH6" s="35">
        <f t="shared" si="7"/>
        <v>2767.64</v>
      </c>
      <c r="BI6" s="35">
        <f t="shared" si="7"/>
        <v>2703.25</v>
      </c>
      <c r="BJ6" s="35">
        <f t="shared" si="7"/>
        <v>2775.15</v>
      </c>
      <c r="BK6" s="35">
        <f t="shared" si="7"/>
        <v>1574.53</v>
      </c>
      <c r="BL6" s="35">
        <f t="shared" si="7"/>
        <v>1506.51</v>
      </c>
      <c r="BM6" s="35">
        <f t="shared" si="7"/>
        <v>1136.5</v>
      </c>
      <c r="BN6" s="35">
        <f t="shared" si="7"/>
        <v>1118.56</v>
      </c>
      <c r="BO6" s="35">
        <f t="shared" si="7"/>
        <v>1111.31</v>
      </c>
      <c r="BP6" s="34" t="str">
        <f>IF(BP7="","",IF(BP7="-","【-】","【"&amp;SUBSTITUTE(TEXT(BP7,"#,##0.00"),"-","△")&amp;"】"))</f>
        <v>【728.30】</v>
      </c>
      <c r="BQ6" s="35">
        <f>IF(BQ7="",NA(),BQ7)</f>
        <v>35.03</v>
      </c>
      <c r="BR6" s="35">
        <f t="shared" ref="BR6:BZ6" si="8">IF(BR7="",NA(),BR7)</f>
        <v>34.619999999999997</v>
      </c>
      <c r="BS6" s="35">
        <f t="shared" si="8"/>
        <v>36.29</v>
      </c>
      <c r="BT6" s="35">
        <f t="shared" si="8"/>
        <v>35.68</v>
      </c>
      <c r="BU6" s="35">
        <f t="shared" si="8"/>
        <v>39.72</v>
      </c>
      <c r="BV6" s="35">
        <f t="shared" si="8"/>
        <v>57.36</v>
      </c>
      <c r="BW6" s="35">
        <f t="shared" si="8"/>
        <v>57.33</v>
      </c>
      <c r="BX6" s="35">
        <f t="shared" si="8"/>
        <v>71.650000000000006</v>
      </c>
      <c r="BY6" s="35">
        <f t="shared" si="8"/>
        <v>72.33</v>
      </c>
      <c r="BZ6" s="35">
        <f t="shared" si="8"/>
        <v>75.540000000000006</v>
      </c>
      <c r="CA6" s="34" t="str">
        <f>IF(CA7="","",IF(CA7="-","【-】","【"&amp;SUBSTITUTE(TEXT(CA7,"#,##0.00"),"-","△")&amp;"】"))</f>
        <v>【100.04】</v>
      </c>
      <c r="CB6" s="35">
        <f>IF(CB7="",NA(),CB7)</f>
        <v>370.7</v>
      </c>
      <c r="CC6" s="35">
        <f t="shared" ref="CC6:CK6" si="9">IF(CC7="",NA(),CC7)</f>
        <v>376.98</v>
      </c>
      <c r="CD6" s="35">
        <f t="shared" si="9"/>
        <v>366.41</v>
      </c>
      <c r="CE6" s="35">
        <f t="shared" si="9"/>
        <v>374.07</v>
      </c>
      <c r="CF6" s="35">
        <f t="shared" si="9"/>
        <v>337.35</v>
      </c>
      <c r="CG6" s="35">
        <f t="shared" si="9"/>
        <v>279.91000000000003</v>
      </c>
      <c r="CH6" s="35">
        <f t="shared" si="9"/>
        <v>284.52999999999997</v>
      </c>
      <c r="CI6" s="35">
        <f t="shared" si="9"/>
        <v>217.82</v>
      </c>
      <c r="CJ6" s="35">
        <f t="shared" si="9"/>
        <v>215.28</v>
      </c>
      <c r="CK6" s="35">
        <f t="shared" si="9"/>
        <v>207.96</v>
      </c>
      <c r="CL6" s="34" t="str">
        <f>IF(CL7="","",IF(CL7="-","【-】","【"&amp;SUBSTITUTE(TEXT(CL7,"#,##0.00"),"-","△")&amp;"】"))</f>
        <v>【137.82】</v>
      </c>
      <c r="CM6" s="35">
        <f>IF(CM7="",NA(),CM7)</f>
        <v>40.74</v>
      </c>
      <c r="CN6" s="35">
        <f t="shared" ref="CN6:CV6" si="10">IF(CN7="",NA(),CN7)</f>
        <v>40.74</v>
      </c>
      <c r="CO6" s="35">
        <f t="shared" si="10"/>
        <v>42.98</v>
      </c>
      <c r="CP6" s="35">
        <f t="shared" si="10"/>
        <v>34.28</v>
      </c>
      <c r="CQ6" s="35">
        <f t="shared" si="10"/>
        <v>52.35</v>
      </c>
      <c r="CR6" s="35">
        <f t="shared" si="10"/>
        <v>40.07</v>
      </c>
      <c r="CS6" s="35">
        <f t="shared" si="10"/>
        <v>39.92</v>
      </c>
      <c r="CT6" s="35">
        <f t="shared" si="10"/>
        <v>54.44</v>
      </c>
      <c r="CU6" s="35">
        <f t="shared" si="10"/>
        <v>54.67</v>
      </c>
      <c r="CV6" s="35">
        <f t="shared" si="10"/>
        <v>53.51</v>
      </c>
      <c r="CW6" s="34" t="str">
        <f>IF(CW7="","",IF(CW7="-","【-】","【"&amp;SUBSTITUTE(TEXT(CW7,"#,##0.00"),"-","△")&amp;"】"))</f>
        <v>【60.09】</v>
      </c>
      <c r="CX6" s="35">
        <f>IF(CX7="",NA(),CX7)</f>
        <v>79.849999999999994</v>
      </c>
      <c r="CY6" s="35">
        <f t="shared" ref="CY6:DG6" si="11">IF(CY7="",NA(),CY7)</f>
        <v>76.95</v>
      </c>
      <c r="CZ6" s="35">
        <f t="shared" si="11"/>
        <v>77.2</v>
      </c>
      <c r="DA6" s="35">
        <f t="shared" si="11"/>
        <v>76.62</v>
      </c>
      <c r="DB6" s="35">
        <f t="shared" si="11"/>
        <v>81.94</v>
      </c>
      <c r="DC6" s="35">
        <f t="shared" si="11"/>
        <v>66</v>
      </c>
      <c r="DD6" s="35">
        <f t="shared" si="11"/>
        <v>65.86</v>
      </c>
      <c r="DE6" s="35">
        <f t="shared" si="11"/>
        <v>84.2</v>
      </c>
      <c r="DF6" s="35">
        <f t="shared" si="11"/>
        <v>83.8</v>
      </c>
      <c r="DG6" s="35">
        <f t="shared" si="11"/>
        <v>83.91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4.1399999999999997</v>
      </c>
      <c r="EI6" s="35">
        <f t="shared" si="14"/>
        <v>13.39</v>
      </c>
      <c r="EJ6" s="35">
        <f t="shared" si="14"/>
        <v>0.18</v>
      </c>
      <c r="EK6" s="35">
        <f t="shared" si="14"/>
        <v>0.19</v>
      </c>
      <c r="EL6" s="35">
        <f t="shared" si="14"/>
        <v>0.04</v>
      </c>
      <c r="EM6" s="35">
        <f t="shared" si="14"/>
        <v>0.11</v>
      </c>
      <c r="EN6" s="35">
        <f t="shared" si="14"/>
        <v>0.15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263443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79.62</v>
      </c>
      <c r="Q7" s="38">
        <v>96.69</v>
      </c>
      <c r="R7" s="38">
        <v>2519</v>
      </c>
      <c r="S7" s="38">
        <v>9510</v>
      </c>
      <c r="T7" s="38">
        <v>58.16</v>
      </c>
      <c r="U7" s="38">
        <v>163.51</v>
      </c>
      <c r="V7" s="38">
        <v>7508</v>
      </c>
      <c r="W7" s="38">
        <v>2.09</v>
      </c>
      <c r="X7" s="38">
        <v>3592.34</v>
      </c>
      <c r="Y7" s="38">
        <v>55.57</v>
      </c>
      <c r="Z7" s="38">
        <v>55.77</v>
      </c>
      <c r="AA7" s="38">
        <v>56.69</v>
      </c>
      <c r="AB7" s="38">
        <v>51.78</v>
      </c>
      <c r="AC7" s="38">
        <v>48.68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3030.54</v>
      </c>
      <c r="BG7" s="38">
        <v>3027.51</v>
      </c>
      <c r="BH7" s="38">
        <v>2767.64</v>
      </c>
      <c r="BI7" s="38">
        <v>2703.25</v>
      </c>
      <c r="BJ7" s="38">
        <v>2775.15</v>
      </c>
      <c r="BK7" s="38">
        <v>1574.53</v>
      </c>
      <c r="BL7" s="38">
        <v>1506.51</v>
      </c>
      <c r="BM7" s="38">
        <v>1136.5</v>
      </c>
      <c r="BN7" s="38">
        <v>1118.56</v>
      </c>
      <c r="BO7" s="38">
        <v>1111.31</v>
      </c>
      <c r="BP7" s="38">
        <v>728.3</v>
      </c>
      <c r="BQ7" s="38">
        <v>35.03</v>
      </c>
      <c r="BR7" s="38">
        <v>34.619999999999997</v>
      </c>
      <c r="BS7" s="38">
        <v>36.29</v>
      </c>
      <c r="BT7" s="38">
        <v>35.68</v>
      </c>
      <c r="BU7" s="38">
        <v>39.72</v>
      </c>
      <c r="BV7" s="38">
        <v>57.36</v>
      </c>
      <c r="BW7" s="38">
        <v>57.33</v>
      </c>
      <c r="BX7" s="38">
        <v>71.650000000000006</v>
      </c>
      <c r="BY7" s="38">
        <v>72.33</v>
      </c>
      <c r="BZ7" s="38">
        <v>75.540000000000006</v>
      </c>
      <c r="CA7" s="38">
        <v>100.04</v>
      </c>
      <c r="CB7" s="38">
        <v>370.7</v>
      </c>
      <c r="CC7" s="38">
        <v>376.98</v>
      </c>
      <c r="CD7" s="38">
        <v>366.41</v>
      </c>
      <c r="CE7" s="38">
        <v>374.07</v>
      </c>
      <c r="CF7" s="38">
        <v>337.35</v>
      </c>
      <c r="CG7" s="38">
        <v>279.91000000000003</v>
      </c>
      <c r="CH7" s="38">
        <v>284.52999999999997</v>
      </c>
      <c r="CI7" s="38">
        <v>217.82</v>
      </c>
      <c r="CJ7" s="38">
        <v>215.28</v>
      </c>
      <c r="CK7" s="38">
        <v>207.96</v>
      </c>
      <c r="CL7" s="38">
        <v>137.82</v>
      </c>
      <c r="CM7" s="38">
        <v>40.74</v>
      </c>
      <c r="CN7" s="38">
        <v>40.74</v>
      </c>
      <c r="CO7" s="38">
        <v>42.98</v>
      </c>
      <c r="CP7" s="38">
        <v>34.28</v>
      </c>
      <c r="CQ7" s="38">
        <v>52.35</v>
      </c>
      <c r="CR7" s="38">
        <v>40.07</v>
      </c>
      <c r="CS7" s="38">
        <v>39.92</v>
      </c>
      <c r="CT7" s="38">
        <v>54.44</v>
      </c>
      <c r="CU7" s="38">
        <v>54.67</v>
      </c>
      <c r="CV7" s="38">
        <v>53.51</v>
      </c>
      <c r="CW7" s="38">
        <v>60.09</v>
      </c>
      <c r="CX7" s="38">
        <v>79.849999999999994</v>
      </c>
      <c r="CY7" s="38">
        <v>76.95</v>
      </c>
      <c r="CZ7" s="38">
        <v>77.2</v>
      </c>
      <c r="DA7" s="38">
        <v>76.62</v>
      </c>
      <c r="DB7" s="38">
        <v>81.94</v>
      </c>
      <c r="DC7" s="38">
        <v>66</v>
      </c>
      <c r="DD7" s="38">
        <v>65.86</v>
      </c>
      <c r="DE7" s="38">
        <v>84.2</v>
      </c>
      <c r="DF7" s="38">
        <v>83.8</v>
      </c>
      <c r="DG7" s="38">
        <v>83.91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4.1399999999999997</v>
      </c>
      <c r="EI7" s="38">
        <v>13.39</v>
      </c>
      <c r="EJ7" s="38">
        <v>0.18</v>
      </c>
      <c r="EK7" s="38">
        <v>0.19</v>
      </c>
      <c r="EL7" s="38">
        <v>0.04</v>
      </c>
      <c r="EM7" s="38">
        <v>0.11</v>
      </c>
      <c r="EN7" s="38">
        <v>0.15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2018-02-19T09:19:26Z</dcterms:modified>
</cp:coreProperties>
</file>