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<sst xmlns:r="http://schemas.openxmlformats.org/officeDocument/2006/relationships" xmlns="http://schemas.openxmlformats.org/spreadsheetml/2006/main" count="123" uniqueCount="123">
  <si>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</si>
  <si>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</si>
  <si>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</si>
  <si>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</si>
  <si>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</si>
  <si>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</si>
  <si>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</si>
  <si>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</si>
  <si>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</si>
  <si>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</si>
  <si>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</si>
  <si>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</si>
  <si>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</si>
  <si>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</si>
  <si>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</si>
  <si>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</si>
  <si>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</si>
  <si>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</si>
  <si>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</si>
  <si>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</si>
  <si>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</si>
  <si>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</si>
  <si>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</si>
  <si>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</si>
  <si>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</si>
  <si>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</si>
  <si>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</si>
  <si>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</si>
  <si>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</si>
  <si>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</si>
  <si>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</si>
  <si>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</si>
  <si>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</si>
  <si>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</si>
  <si>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</si>
  <si>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</si>
  <si>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</si>
  <si>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</si>
  <si>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</si>
  <si>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</si>
  <si>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</si>
  <si>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</si>
  <si>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</si>
  <si>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</si>
  <si>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</si>
  <si>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</si>
  <si>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</si>
  <si>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</si>
  <si>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</si>
  <si>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</si>
  <si>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</si>
  <si>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</si>
  <si>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</si>
  <si>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</si>
  <si>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収益的収支比率は、平成28年度のみ打ち切り決算により100％を上回ったものの、経費回収率や汚水処理原価を見ると適正な料金体系とは言えない。
今後も引き続き予測される人口減少や節水の徹底、老朽管の増加等に対応するためにも、経営状況改善に向け将来を見据えた料金改定や、効率的かつ持続可能な事業運営を行うための経営戦略策定を進める必要がある。</t>
    <rPh sb="0" eb="3">
      <t>シュウエキテキ</t>
    </rPh>
    <rPh sb="3" eb="5">
      <t>シュウシ</t>
    </rPh>
    <rPh sb="5" eb="7">
      <t>ヒリツ</t>
    </rPh>
    <rPh sb="9" eb="11">
      <t>ヘイセイ</t>
    </rPh>
    <rPh sb="13" eb="15">
      <t>ネンド</t>
    </rPh>
    <rPh sb="17" eb="18">
      <t>ウ</t>
    </rPh>
    <rPh sb="19" eb="20">
      <t>キ</t>
    </rPh>
    <rPh sb="21" eb="23">
      <t>ケッサン</t>
    </rPh>
    <rPh sb="31" eb="33">
      <t>ウワマワ</t>
    </rPh>
    <rPh sb="39" eb="41">
      <t>ケイヒ</t>
    </rPh>
    <rPh sb="41" eb="44">
      <t>カイシュウリツ</t>
    </rPh>
    <rPh sb="45" eb="47">
      <t>オスイ</t>
    </rPh>
    <rPh sb="47" eb="49">
      <t>ショリ</t>
    </rPh>
    <rPh sb="49" eb="51">
      <t>ゲンカ</t>
    </rPh>
    <rPh sb="52" eb="53">
      <t>ミ</t>
    </rPh>
    <rPh sb="55" eb="57">
      <t>テキセイ</t>
    </rPh>
    <rPh sb="58" eb="60">
      <t>リョウキン</t>
    </rPh>
    <rPh sb="60" eb="62">
      <t>タイケイ</t>
    </rPh>
    <rPh sb="64" eb="65">
      <t>イ</t>
    </rPh>
    <rPh sb="70" eb="72">
      <t>コンゴ</t>
    </rPh>
    <rPh sb="73" eb="74">
      <t>ヒ</t>
    </rPh>
    <rPh sb="75" eb="76">
      <t>ツヅ</t>
    </rPh>
    <rPh sb="77" eb="79">
      <t>ヨソク</t>
    </rPh>
    <rPh sb="82" eb="84">
      <t>ジンコウ</t>
    </rPh>
    <rPh sb="84" eb="86">
      <t>ゲンショウ</t>
    </rPh>
    <rPh sb="87" eb="89">
      <t>セッスイ</t>
    </rPh>
    <rPh sb="90" eb="92">
      <t>テッテイ</t>
    </rPh>
    <rPh sb="93" eb="95">
      <t>ロウキュウ</t>
    </rPh>
    <rPh sb="95" eb="96">
      <t>クダ</t>
    </rPh>
    <rPh sb="97" eb="99">
      <t>ゾウカ</t>
    </rPh>
    <rPh sb="99" eb="100">
      <t>トウ</t>
    </rPh>
    <rPh sb="101" eb="103">
      <t>タイオウ</t>
    </rPh>
    <rPh sb="110" eb="112">
      <t>ケイエイ</t>
    </rPh>
    <rPh sb="112" eb="114">
      <t>ジョウキョウ</t>
    </rPh>
    <rPh sb="114" eb="116">
      <t>カイゼン</t>
    </rPh>
    <rPh sb="117" eb="118">
      <t>ム</t>
    </rPh>
    <rPh sb="119" eb="121">
      <t>ショウライ</t>
    </rPh>
    <rPh sb="122" eb="124">
      <t>ミス</t>
    </rPh>
    <rPh sb="126" eb="128">
      <t>リョウキン</t>
    </rPh>
    <rPh sb="128" eb="130">
      <t>カイテイ</t>
    </rPh>
    <rPh sb="132" eb="135">
      <t>コウリツテキ</t>
    </rPh>
    <rPh sb="137" eb="139">
      <t>ジゾク</t>
    </rPh>
    <rPh sb="139" eb="141">
      <t>カノウ</t>
    </rPh>
    <rPh sb="142" eb="144">
      <t>ジギョウ</t>
    </rPh>
    <rPh sb="144" eb="146">
      <t>ウンエイ</t>
    </rPh>
    <rPh sb="147" eb="148">
      <t>オコナ</t>
    </rPh>
    <rPh sb="152" eb="154">
      <t>ケイエイ</t>
    </rPh>
    <rPh sb="154" eb="156">
      <t>センリャク</t>
    </rPh>
    <rPh sb="156" eb="158">
      <t>サクテイ</t>
    </rPh>
    <rPh sb="159" eb="160">
      <t>スス</t>
    </rPh>
    <rPh sb="162" eb="164">
      <t>ヒツヨウ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</si>
  <si>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</si>
  <si>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</si>
  <si>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</si>
  <si>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</si>
  <si>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</si>
  <si>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</si>
  <si>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</si>
  <si>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</si>
  <si>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</si>
  <si>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</si>
  <si>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</si>
  <si>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</si>
  <si>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</si>
  <si>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</si>
  <si>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</si>
  <si>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</si>
  <si>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</si>
  <si>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</si>
  <si>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</si>
  <si>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</si>
  <si>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</si>
  <si>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</si>
  <si>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</si>
  <si>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</si>
  <si>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</si>
  <si>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</si>
  <si>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</si>
  <si>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</si>
  <si>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</si>
  <si>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</si>
  <si>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</si>
  <si>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</si>
  <si>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</si>
  <si>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</si>
  <si>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</si>
  <si>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</si>
  <si>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</si>
  <si>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</si>
  <si>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</si>
  <si>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</si>
  <si>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</si>
  <si>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</si>
  <si>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</si>
  <si>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</si>
  <si>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</si>
  <si>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</si>
  <si>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</si>
  <si>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</si>
  <si>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</si>
  <si>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</si>
  <si>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</si>
  <si>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</si>
  <si>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</si>
  <si>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</si>
  <si>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久御山町</t>
  </si>
  <si>
    <t>法非適用</t>
  </si>
  <si>
    <t>下水道事業</t>
  </si>
  <si>
    <t>公共下水道</t>
  </si>
  <si>
    <t>Cc2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</si>
  <si>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</si>
  <si>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</si>
  <si>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</si>
  <si>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</si>
  <si>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</si>
  <si>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</si>
  <si>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</si>
  <si>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公共下水道供用開始が平成元年であるため、耐用年数である50年を経過する老朽管はないが、改修時期が重なることが予測される。
平成29年度から公営企業会計に移行したことにより、細かな老朽化状況の分析が可能となったため、財源確保を含め維持管理についての中長期的な計画を立てていく必要がある。</t>
    <rPh sb="0" eb="2">
      <t>コウキョウ</t>
    </rPh>
    <rPh sb="2" eb="5">
      <t>ゲスイドウ</t>
    </rPh>
    <rPh sb="5" eb="7">
      <t>キョウヨウ</t>
    </rPh>
    <rPh sb="7" eb="9">
      <t>カイシ</t>
    </rPh>
    <rPh sb="10" eb="12">
      <t>ヘイセイ</t>
    </rPh>
    <rPh sb="12" eb="14">
      <t>ガンネン</t>
    </rPh>
    <rPh sb="20" eb="22">
      <t>タイヨウ</t>
    </rPh>
    <rPh sb="22" eb="24">
      <t>ネンスウ</t>
    </rPh>
    <rPh sb="29" eb="30">
      <t>ネン</t>
    </rPh>
    <rPh sb="31" eb="33">
      <t>ケイカ</t>
    </rPh>
    <rPh sb="35" eb="37">
      <t>ロウキュウ</t>
    </rPh>
    <rPh sb="37" eb="38">
      <t>クダ</t>
    </rPh>
    <rPh sb="43" eb="45">
      <t>カイシュウ</t>
    </rPh>
    <rPh sb="45" eb="47">
      <t>ジキ</t>
    </rPh>
    <rPh sb="48" eb="49">
      <t>カサ</t>
    </rPh>
    <rPh sb="54" eb="56">
      <t>ヨソク</t>
    </rPh>
    <rPh sb="86" eb="87">
      <t>コマ</t>
    </rPh>
    <rPh sb="95" eb="97">
      <t>ブンセキ</t>
    </rPh>
    <rPh sb="107" eb="109">
      <t>ザイゲン</t>
    </rPh>
    <rPh sb="109" eb="111">
      <t>カクホ</t>
    </rPh>
    <rPh sb="112" eb="113">
      <t>フク</t>
    </rPh>
    <rPh sb="114" eb="116">
      <t>イジ</t>
    </rPh>
    <rPh sb="116" eb="118">
      <t>カンリ</t>
    </rPh>
    <rPh sb="123" eb="126">
      <t>チュウチョウキ</t>
    </rPh>
    <rPh sb="126" eb="127">
      <t>テキ</t>
    </rPh>
    <rPh sb="128" eb="130">
      <t>ケイカク</t>
    </rPh>
    <rPh sb="131" eb="132">
      <t>タ</t>
    </rPh>
    <rPh sb="136" eb="138">
      <t>ヒツヨウ</t>
    </rPh>
    <phoneticPr fontId="7"/>
  </si>
  <si>
    <t>収益的収支比率については、平成28年度では100％を上回っているが、これは公営企業会計移行に伴う打ち切り決算による一時的な黒字である。
経費回収率を見ると84.63％にとどまっており、現在の使用料収入では汚水処理に係る経費を賄えていないことが分かる。
水洗化率については類似団体と比べ高水準であるため、引き続き整備や普及活動により水洗化率の向上に努める。</t>
    <rPh sb="0" eb="3">
      <t>シュウエキテキ</t>
    </rPh>
    <rPh sb="3" eb="5">
      <t>シュウシ</t>
    </rPh>
    <rPh sb="5" eb="7">
      <t>ヒリツ</t>
    </rPh>
    <rPh sb="13" eb="15">
      <t>ヘイセイ</t>
    </rPh>
    <rPh sb="17" eb="19">
      <t>ネンド</t>
    </rPh>
    <rPh sb="26" eb="28">
      <t>ウワマワ</t>
    </rPh>
    <rPh sb="37" eb="39">
      <t>コウエイ</t>
    </rPh>
    <rPh sb="39" eb="41">
      <t>キギョウ</t>
    </rPh>
    <rPh sb="41" eb="43">
      <t>カイケイ</t>
    </rPh>
    <rPh sb="43" eb="45">
      <t>イコウ</t>
    </rPh>
    <rPh sb="46" eb="47">
      <t>トモナ</t>
    </rPh>
    <rPh sb="68" eb="70">
      <t>ケイヒ</t>
    </rPh>
    <rPh sb="70" eb="73">
      <t>カイシュウリツ</t>
    </rPh>
    <rPh sb="74" eb="75">
      <t>ミ</t>
    </rPh>
    <rPh sb="92" eb="94">
      <t>ゲンザイ</t>
    </rPh>
    <rPh sb="95" eb="98">
      <t>シヨウリョウ</t>
    </rPh>
    <rPh sb="98" eb="100">
      <t>シュウニュウ</t>
    </rPh>
    <rPh sb="112" eb="113">
      <t>マカナ</t>
    </rPh>
    <rPh sb="121" eb="122">
      <t>ワ</t>
    </rPh>
    <rPh sb="126" eb="129">
      <t>スイセンカ</t>
    </rPh>
    <rPh sb="129" eb="130">
      <t>リツ</t>
    </rPh>
    <rPh sb="135" eb="137">
      <t>ルイジ</t>
    </rPh>
    <rPh sb="137" eb="139">
      <t>ダンタイ</t>
    </rPh>
    <rPh sb="140" eb="141">
      <t>クラ</t>
    </rPh>
    <rPh sb="142" eb="145">
      <t>コウスイジュン</t>
    </rPh>
    <rPh sb="151" eb="152">
      <t>ヒ</t>
    </rPh>
    <rPh sb="153" eb="154">
      <t>ツヅ</t>
    </rPh>
    <rPh sb="155" eb="157">
      <t>セイビ</t>
    </rPh>
    <rPh sb="158" eb="160">
      <t>フキュウ</t>
    </rPh>
    <rPh sb="160" eb="162">
      <t>カツドウ</t>
    </rPh>
    <rPh sb="165" eb="168">
      <t>スイセンカ</t>
    </rPh>
    <rPh sb="168" eb="169">
      <t>リツ</t>
    </rPh>
    <rPh sb="170" eb="172">
      <t>コウジョウ</t>
    </rPh>
    <rPh sb="173" eb="174">
      <t>ツト</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</si>
</sst>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0.17</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c:v>
                </c:pt>
                <c:pt idx="1">
                  <c:v>7.0000000000000007e-002</c:v>
                </c:pt>
                <c:pt idx="2">
                  <c:v>4.e-002</c:v>
                </c:pt>
                <c:pt idx="3">
                  <c:v>0.11</c:v>
                </c:pt>
                <c:pt idx="4">
                  <c:v>0.15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87.77</c:v>
                </c:pt>
                <c:pt idx="1">
                  <c:v>86.04</c:v>
                </c:pt>
                <c:pt idx="2">
                  <c:v>87.98</c:v>
                </c:pt>
                <c:pt idx="3">
                  <c:v>91.15</c:v>
                </c:pt>
                <c:pt idx="4">
                  <c:v>100.42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632.33000000000004</c:v>
                </c:pt>
                <c:pt idx="1">
                  <c:v>602.29</c:v>
                </c:pt>
                <c:pt idx="2">
                  <c:v>529.9</c:v>
                </c:pt>
                <c:pt idx="3">
                  <c:v>476.13</c:v>
                </c:pt>
                <c:pt idx="4">
                  <c:v>370.33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1273.52</c:v>
                </c:pt>
                <c:pt idx="1">
                  <c:v>1209.95</c:v>
                </c:pt>
                <c:pt idx="2">
                  <c:v>1136.5</c:v>
                </c:pt>
                <c:pt idx="3">
                  <c:v>1118.56</c:v>
                </c:pt>
                <c:pt idx="4">
                  <c:v>1111.31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86.46</c:v>
                </c:pt>
                <c:pt idx="1">
                  <c:v>85.45</c:v>
                </c:pt>
                <c:pt idx="2">
                  <c:v>85.26</c:v>
                </c:pt>
                <c:pt idx="3">
                  <c:v>88.71</c:v>
                </c:pt>
                <c:pt idx="4">
                  <c:v>84.63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153.5</c:v>
                </c:pt>
                <c:pt idx="1">
                  <c:v>155.94999999999999</c:v>
                </c:pt>
                <c:pt idx="2">
                  <c:v>159.5</c:v>
                </c:pt>
                <c:pt idx="3">
                  <c:v>152.72999999999999</c:v>
                </c:pt>
                <c:pt idx="4">
                  <c:v>159.32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224.94</c:v>
                </c:pt>
                <c:pt idx="1">
                  <c:v>220.67</c:v>
                </c:pt>
                <c:pt idx="2">
                  <c:v>217.82</c:v>
                </c:pt>
                <c:pt idx="3">
                  <c:v>215.28</c:v>
                </c:pt>
                <c:pt idx="4">
                  <c:v>207.96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55.41</c:v>
                </c:pt>
                <c:pt idx="1">
                  <c:v>55.81</c:v>
                </c:pt>
                <c:pt idx="2">
                  <c:v>54.44</c:v>
                </c:pt>
                <c:pt idx="3">
                  <c:v>54.67</c:v>
                </c:pt>
                <c:pt idx="4">
                  <c:v>53.51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95.05</c:v>
                </c:pt>
                <c:pt idx="1">
                  <c:v>95.36</c:v>
                </c:pt>
                <c:pt idx="2">
                  <c:v>96.64</c:v>
                </c:pt>
                <c:pt idx="3">
                  <c:v>95.72</c:v>
                </c:pt>
                <c:pt idx="4">
                  <c:v>96.34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84.12</c:v>
                </c:pt>
                <c:pt idx="1">
                  <c:v>84.41</c:v>
                </c:pt>
                <c:pt idx="2">
                  <c:v>84.2</c:v>
                </c:pt>
                <c:pt idx="3">
                  <c:v>83.8</c:v>
                </c:pt>
                <c:pt idx="4">
                  <c:v>83.91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【728.30】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87.77</v>
          </cell>
          <cell r="Z6">
            <v>86.04</v>
          </cell>
          <cell r="AA6">
            <v>87.98</v>
          </cell>
          <cell r="AB6">
            <v>91.15</v>
          </cell>
          <cell r="AC6">
            <v>100.42</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632.33000000000004</v>
          </cell>
          <cell r="BG6">
            <v>602.29</v>
          </cell>
          <cell r="BH6">
            <v>529.9</v>
          </cell>
          <cell r="BI6">
            <v>476.13</v>
          </cell>
          <cell r="BJ6">
            <v>370.33</v>
          </cell>
          <cell r="BK6">
            <v>1273.52</v>
          </cell>
          <cell r="BL6">
            <v>1209.95</v>
          </cell>
          <cell r="BM6">
            <v>1136.5</v>
          </cell>
          <cell r="BN6">
            <v>1118.56</v>
          </cell>
          <cell r="BO6">
            <v>1111.31</v>
          </cell>
          <cell r="BQ6">
            <v>86.46</v>
          </cell>
          <cell r="BR6">
            <v>85.45</v>
          </cell>
          <cell r="BS6">
            <v>85.26</v>
          </cell>
          <cell r="BT6">
            <v>88.71</v>
          </cell>
          <cell r="BU6">
            <v>84.63</v>
          </cell>
          <cell r="BV6">
            <v>67.849999999999994</v>
          </cell>
          <cell r="BW6">
            <v>69.48</v>
          </cell>
          <cell r="BX6">
            <v>71.650000000000006</v>
          </cell>
          <cell r="BY6">
            <v>72.33</v>
          </cell>
          <cell r="BZ6">
            <v>75.540000000000006</v>
          </cell>
          <cell r="CB6">
            <v>153.5</v>
          </cell>
          <cell r="CC6">
            <v>155.94999999999999</v>
          </cell>
          <cell r="CD6">
            <v>159.5</v>
          </cell>
          <cell r="CE6">
            <v>152.72999999999999</v>
          </cell>
          <cell r="CF6">
            <v>159.32</v>
          </cell>
          <cell r="CG6">
            <v>224.94</v>
          </cell>
          <cell r="CH6">
            <v>220.67</v>
          </cell>
          <cell r="CI6">
            <v>217.82</v>
          </cell>
          <cell r="CJ6">
            <v>215.28</v>
          </cell>
          <cell r="CK6">
            <v>207.96</v>
          </cell>
          <cell r="CM6" t="str">
            <v>-</v>
          </cell>
          <cell r="CN6" t="str">
            <v>-</v>
          </cell>
          <cell r="CO6" t="str">
            <v>-</v>
          </cell>
          <cell r="CP6" t="str">
            <v>-</v>
          </cell>
          <cell r="CQ6" t="str">
            <v>-</v>
          </cell>
          <cell r="CR6">
            <v>55.41</v>
          </cell>
          <cell r="CS6">
            <v>55.81</v>
          </cell>
          <cell r="CT6">
            <v>54.44</v>
          </cell>
          <cell r="CU6">
            <v>54.67</v>
          </cell>
          <cell r="CV6">
            <v>53.51</v>
          </cell>
          <cell r="CX6">
            <v>95.05</v>
          </cell>
          <cell r="CY6">
            <v>95.36</v>
          </cell>
          <cell r="CZ6">
            <v>96.64</v>
          </cell>
          <cell r="DA6">
            <v>95.72</v>
          </cell>
          <cell r="DB6">
            <v>96.34</v>
          </cell>
          <cell r="DC6">
            <v>84.12</v>
          </cell>
          <cell r="DD6">
            <v>84.41</v>
          </cell>
          <cell r="DE6">
            <v>84.2</v>
          </cell>
          <cell r="DF6">
            <v>83.8</v>
          </cell>
          <cell r="DG6">
            <v>83.91</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0.17</v>
          </cell>
          <cell r="EH6">
            <v>0</v>
          </cell>
          <cell r="EI6">
            <v>0</v>
          </cell>
          <cell r="EJ6">
            <v>0.1</v>
          </cell>
          <cell r="EK6">
            <v>7.0000000000000007e-002</v>
          </cell>
          <cell r="EL6">
            <v>4.e-002</v>
          </cell>
          <cell r="EM6">
            <v>0.11</v>
          </cell>
          <cell r="EN6">
            <v>0.15</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1" workbookViewId="0">
      <selection activeCell="BL45" sqref="BL45:BZ46"/>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京都府　久御山町</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公共下水道</v>
      </c>
      <c r="Q8" s="7"/>
      <c r="R8" s="7"/>
      <c r="S8" s="7"/>
      <c r="T8" s="7"/>
      <c r="U8" s="7"/>
      <c r="V8" s="7"/>
      <c r="W8" s="7" t="str">
        <f>データ!L6</f>
        <v>Cc2</v>
      </c>
      <c r="X8" s="7"/>
      <c r="Y8" s="7"/>
      <c r="Z8" s="7"/>
      <c r="AA8" s="7"/>
      <c r="AB8" s="7"/>
      <c r="AC8" s="7"/>
      <c r="AD8" s="21" t="s">
        <v>120</v>
      </c>
      <c r="AE8" s="21"/>
      <c r="AF8" s="21"/>
      <c r="AG8" s="21"/>
      <c r="AH8" s="21"/>
      <c r="AI8" s="21"/>
      <c r="AJ8" s="21"/>
      <c r="AK8" s="4"/>
      <c r="AL8" s="22">
        <f>データ!S6</f>
        <v>16255</v>
      </c>
      <c r="AM8" s="22"/>
      <c r="AN8" s="22"/>
      <c r="AO8" s="22"/>
      <c r="AP8" s="22"/>
      <c r="AQ8" s="22"/>
      <c r="AR8" s="22"/>
      <c r="AS8" s="22"/>
      <c r="AT8" s="8">
        <f>データ!T6</f>
        <v>13.86</v>
      </c>
      <c r="AU8" s="8"/>
      <c r="AV8" s="8"/>
      <c r="AW8" s="8"/>
      <c r="AX8" s="8"/>
      <c r="AY8" s="8"/>
      <c r="AZ8" s="8"/>
      <c r="BA8" s="8"/>
      <c r="BB8" s="8">
        <f>データ!U6</f>
        <v>1172.8</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99.22</v>
      </c>
      <c r="Q10" s="8"/>
      <c r="R10" s="8"/>
      <c r="S10" s="8"/>
      <c r="T10" s="8"/>
      <c r="U10" s="8"/>
      <c r="V10" s="8"/>
      <c r="W10" s="8">
        <f>データ!Q6</f>
        <v>110.26</v>
      </c>
      <c r="X10" s="8"/>
      <c r="Y10" s="8"/>
      <c r="Z10" s="8"/>
      <c r="AA10" s="8"/>
      <c r="AB10" s="8"/>
      <c r="AC10" s="8"/>
      <c r="AD10" s="22">
        <f>データ!R6</f>
        <v>1909</v>
      </c>
      <c r="AE10" s="22"/>
      <c r="AF10" s="22"/>
      <c r="AG10" s="22"/>
      <c r="AH10" s="22"/>
      <c r="AI10" s="22"/>
      <c r="AJ10" s="22"/>
      <c r="AK10" s="3"/>
      <c r="AL10" s="22">
        <f>データ!V6</f>
        <v>16031</v>
      </c>
      <c r="AM10" s="22"/>
      <c r="AN10" s="22"/>
      <c r="AO10" s="22"/>
      <c r="AP10" s="22"/>
      <c r="AQ10" s="22"/>
      <c r="AR10" s="22"/>
      <c r="AS10" s="22"/>
      <c r="AT10" s="8">
        <f>データ!W6</f>
        <v>5.03</v>
      </c>
      <c r="AU10" s="8"/>
      <c r="AV10" s="8"/>
      <c r="AW10" s="8"/>
      <c r="AX10" s="8"/>
      <c r="AY10" s="8"/>
      <c r="AZ10" s="8"/>
      <c r="BA10" s="8"/>
      <c r="BB10" s="8">
        <f>データ!X6</f>
        <v>3187.08</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122</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121</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48</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54</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55</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56</v>
      </c>
      <c r="F85" s="13" t="s">
        <v>29</v>
      </c>
      <c r="G85" s="13" t="s">
        <v>57</v>
      </c>
      <c r="H85" s="13" t="s">
        <v>59</v>
      </c>
      <c r="I85" s="13" t="s">
        <v>60</v>
      </c>
      <c r="J85" s="13" t="s">
        <v>26</v>
      </c>
      <c r="K85" s="13" t="s">
        <v>62</v>
      </c>
      <c r="L85" s="13" t="s">
        <v>53</v>
      </c>
      <c r="M85" s="13" t="s">
        <v>41</v>
      </c>
      <c r="N85" s="13" t="s">
        <v>58</v>
      </c>
      <c r="O85" s="13" t="s">
        <v>31</v>
      </c>
    </row>
    <row r="86" spans="1:78" hidden="1">
      <c r="B86" s="13"/>
      <c r="C86" s="13"/>
      <c r="D86" s="13"/>
      <c r="E86" s="13" t="str">
        <f>データ!AI6</f>
        <v/>
      </c>
      <c r="F86" s="13" t="s">
        <v>63</v>
      </c>
      <c r="G86" s="13" t="s">
        <v>63</v>
      </c>
      <c r="H86" s="13" t="str">
        <f>データ!BP6</f>
        <v>【728.30】</v>
      </c>
      <c r="I86" s="13" t="str">
        <f>データ!CA6</f>
        <v>【100.04】</v>
      </c>
      <c r="J86" s="13" t="str">
        <f>データ!CL6</f>
        <v>【137.82】</v>
      </c>
      <c r="K86" s="13" t="str">
        <f>データ!CW6</f>
        <v>【60.09】</v>
      </c>
      <c r="L86" s="13" t="str">
        <f>データ!DH6</f>
        <v>【94.90】</v>
      </c>
      <c r="M86" s="13" t="s">
        <v>63</v>
      </c>
      <c r="N86" s="13" t="s">
        <v>63</v>
      </c>
      <c r="O86" s="13" t="str">
        <f>データ!EO6</f>
        <v>【0.27】</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64</v>
      </c>
      <c r="C3" s="62" t="s">
        <v>47</v>
      </c>
      <c r="D3" s="62" t="s">
        <v>21</v>
      </c>
      <c r="E3" s="62" t="s">
        <v>36</v>
      </c>
      <c r="F3" s="62" t="s">
        <v>61</v>
      </c>
      <c r="G3" s="62" t="s">
        <v>68</v>
      </c>
      <c r="H3" s="68" t="s">
        <v>6</v>
      </c>
      <c r="I3" s="71"/>
      <c r="J3" s="71"/>
      <c r="K3" s="71"/>
      <c r="L3" s="71"/>
      <c r="M3" s="71"/>
      <c r="N3" s="71"/>
      <c r="O3" s="71"/>
      <c r="P3" s="71"/>
      <c r="Q3" s="71"/>
      <c r="R3" s="71"/>
      <c r="S3" s="71"/>
      <c r="T3" s="71"/>
      <c r="U3" s="71"/>
      <c r="V3" s="71"/>
      <c r="W3" s="71"/>
      <c r="X3" s="76"/>
      <c r="Y3" s="79" t="s">
        <v>69</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70</v>
      </c>
      <c r="B4" s="63"/>
      <c r="C4" s="63"/>
      <c r="D4" s="63"/>
      <c r="E4" s="63"/>
      <c r="F4" s="63"/>
      <c r="G4" s="63"/>
      <c r="H4" s="69"/>
      <c r="I4" s="72"/>
      <c r="J4" s="72"/>
      <c r="K4" s="72"/>
      <c r="L4" s="72"/>
      <c r="M4" s="72"/>
      <c r="N4" s="72"/>
      <c r="O4" s="72"/>
      <c r="P4" s="72"/>
      <c r="Q4" s="72"/>
      <c r="R4" s="72"/>
      <c r="S4" s="72"/>
      <c r="T4" s="72"/>
      <c r="U4" s="72"/>
      <c r="V4" s="72"/>
      <c r="W4" s="72"/>
      <c r="X4" s="77"/>
      <c r="Y4" s="80" t="s">
        <v>71</v>
      </c>
      <c r="Z4" s="80"/>
      <c r="AA4" s="80"/>
      <c r="AB4" s="80"/>
      <c r="AC4" s="80"/>
      <c r="AD4" s="80"/>
      <c r="AE4" s="80"/>
      <c r="AF4" s="80"/>
      <c r="AG4" s="80"/>
      <c r="AH4" s="80"/>
      <c r="AI4" s="80"/>
      <c r="AJ4" s="80" t="s">
        <v>72</v>
      </c>
      <c r="AK4" s="80"/>
      <c r="AL4" s="80"/>
      <c r="AM4" s="80"/>
      <c r="AN4" s="80"/>
      <c r="AO4" s="80"/>
      <c r="AP4" s="80"/>
      <c r="AQ4" s="80"/>
      <c r="AR4" s="80"/>
      <c r="AS4" s="80"/>
      <c r="AT4" s="80"/>
      <c r="AU4" s="80" t="s">
        <v>73</v>
      </c>
      <c r="AV4" s="80"/>
      <c r="AW4" s="80"/>
      <c r="AX4" s="80"/>
      <c r="AY4" s="80"/>
      <c r="AZ4" s="80"/>
      <c r="BA4" s="80"/>
      <c r="BB4" s="80"/>
      <c r="BC4" s="80"/>
      <c r="BD4" s="80"/>
      <c r="BE4" s="80"/>
      <c r="BF4" s="80" t="s">
        <v>74</v>
      </c>
      <c r="BG4" s="80"/>
      <c r="BH4" s="80"/>
      <c r="BI4" s="80"/>
      <c r="BJ4" s="80"/>
      <c r="BK4" s="80"/>
      <c r="BL4" s="80"/>
      <c r="BM4" s="80"/>
      <c r="BN4" s="80"/>
      <c r="BO4" s="80"/>
      <c r="BP4" s="80"/>
      <c r="BQ4" s="80" t="s">
        <v>75</v>
      </c>
      <c r="BR4" s="80"/>
      <c r="BS4" s="80"/>
      <c r="BT4" s="80"/>
      <c r="BU4" s="80"/>
      <c r="BV4" s="80"/>
      <c r="BW4" s="80"/>
      <c r="BX4" s="80"/>
      <c r="BY4" s="80"/>
      <c r="BZ4" s="80"/>
      <c r="CA4" s="80"/>
      <c r="CB4" s="80" t="s">
        <v>76</v>
      </c>
      <c r="CC4" s="80"/>
      <c r="CD4" s="80"/>
      <c r="CE4" s="80"/>
      <c r="CF4" s="80"/>
      <c r="CG4" s="80"/>
      <c r="CH4" s="80"/>
      <c r="CI4" s="80"/>
      <c r="CJ4" s="80"/>
      <c r="CK4" s="80"/>
      <c r="CL4" s="80"/>
      <c r="CM4" s="80" t="s">
        <v>77</v>
      </c>
      <c r="CN4" s="80"/>
      <c r="CO4" s="80"/>
      <c r="CP4" s="80"/>
      <c r="CQ4" s="80"/>
      <c r="CR4" s="80"/>
      <c r="CS4" s="80"/>
      <c r="CT4" s="80"/>
      <c r="CU4" s="80"/>
      <c r="CV4" s="80"/>
      <c r="CW4" s="80"/>
      <c r="CX4" s="80" t="s">
        <v>78</v>
      </c>
      <c r="CY4" s="80"/>
      <c r="CZ4" s="80"/>
      <c r="DA4" s="80"/>
      <c r="DB4" s="80"/>
      <c r="DC4" s="80"/>
      <c r="DD4" s="80"/>
      <c r="DE4" s="80"/>
      <c r="DF4" s="80"/>
      <c r="DG4" s="80"/>
      <c r="DH4" s="80"/>
      <c r="DI4" s="80" t="s">
        <v>79</v>
      </c>
      <c r="DJ4" s="80"/>
      <c r="DK4" s="80"/>
      <c r="DL4" s="80"/>
      <c r="DM4" s="80"/>
      <c r="DN4" s="80"/>
      <c r="DO4" s="80"/>
      <c r="DP4" s="80"/>
      <c r="DQ4" s="80"/>
      <c r="DR4" s="80"/>
      <c r="DS4" s="80"/>
      <c r="DT4" s="80" t="s">
        <v>80</v>
      </c>
      <c r="DU4" s="80"/>
      <c r="DV4" s="80"/>
      <c r="DW4" s="80"/>
      <c r="DX4" s="80"/>
      <c r="DY4" s="80"/>
      <c r="DZ4" s="80"/>
      <c r="EA4" s="80"/>
      <c r="EB4" s="80"/>
      <c r="EC4" s="80"/>
      <c r="ED4" s="80"/>
      <c r="EE4" s="80" t="s">
        <v>81</v>
      </c>
      <c r="EF4" s="80"/>
      <c r="EG4" s="80"/>
      <c r="EH4" s="80"/>
      <c r="EI4" s="80"/>
      <c r="EJ4" s="80"/>
      <c r="EK4" s="80"/>
      <c r="EL4" s="80"/>
      <c r="EM4" s="80"/>
      <c r="EN4" s="80"/>
      <c r="EO4" s="80"/>
    </row>
    <row r="5" spans="1:145">
      <c r="A5" s="60" t="s">
        <v>82</v>
      </c>
      <c r="B5" s="64"/>
      <c r="C5" s="64"/>
      <c r="D5" s="64"/>
      <c r="E5" s="64"/>
      <c r="F5" s="64"/>
      <c r="G5" s="64"/>
      <c r="H5" s="70" t="s">
        <v>83</v>
      </c>
      <c r="I5" s="70" t="s">
        <v>84</v>
      </c>
      <c r="J5" s="70" t="s">
        <v>85</v>
      </c>
      <c r="K5" s="70" t="s">
        <v>86</v>
      </c>
      <c r="L5" s="70" t="s">
        <v>87</v>
      </c>
      <c r="M5" s="70" t="s">
        <v>2</v>
      </c>
      <c r="N5" s="70" t="s">
        <v>88</v>
      </c>
      <c r="O5" s="70" t="s">
        <v>89</v>
      </c>
      <c r="P5" s="70" t="s">
        <v>90</v>
      </c>
      <c r="Q5" s="70" t="s">
        <v>91</v>
      </c>
      <c r="R5" s="70" t="s">
        <v>92</v>
      </c>
      <c r="S5" s="70" t="s">
        <v>66</v>
      </c>
      <c r="T5" s="70" t="s">
        <v>93</v>
      </c>
      <c r="U5" s="70" t="s">
        <v>94</v>
      </c>
      <c r="V5" s="70" t="s">
        <v>95</v>
      </c>
      <c r="W5" s="70" t="s">
        <v>96</v>
      </c>
      <c r="X5" s="70" t="s">
        <v>97</v>
      </c>
      <c r="Y5" s="70" t="s">
        <v>33</v>
      </c>
      <c r="Z5" s="70" t="s">
        <v>98</v>
      </c>
      <c r="AA5" s="70" t="s">
        <v>99</v>
      </c>
      <c r="AB5" s="70" t="s">
        <v>100</v>
      </c>
      <c r="AC5" s="70" t="s">
        <v>101</v>
      </c>
      <c r="AD5" s="70" t="s">
        <v>102</v>
      </c>
      <c r="AE5" s="70" t="s">
        <v>103</v>
      </c>
      <c r="AF5" s="70" t="s">
        <v>104</v>
      </c>
      <c r="AG5" s="70" t="s">
        <v>105</v>
      </c>
      <c r="AH5" s="70" t="s">
        <v>106</v>
      </c>
      <c r="AI5" s="70" t="s">
        <v>10</v>
      </c>
      <c r="AJ5" s="70" t="s">
        <v>33</v>
      </c>
      <c r="AK5" s="70" t="s">
        <v>98</v>
      </c>
      <c r="AL5" s="70" t="s">
        <v>99</v>
      </c>
      <c r="AM5" s="70" t="s">
        <v>100</v>
      </c>
      <c r="AN5" s="70" t="s">
        <v>101</v>
      </c>
      <c r="AO5" s="70" t="s">
        <v>102</v>
      </c>
      <c r="AP5" s="70" t="s">
        <v>103</v>
      </c>
      <c r="AQ5" s="70" t="s">
        <v>104</v>
      </c>
      <c r="AR5" s="70" t="s">
        <v>105</v>
      </c>
      <c r="AS5" s="70" t="s">
        <v>106</v>
      </c>
      <c r="AT5" s="70" t="s">
        <v>107</v>
      </c>
      <c r="AU5" s="70" t="s">
        <v>33</v>
      </c>
      <c r="AV5" s="70" t="s">
        <v>98</v>
      </c>
      <c r="AW5" s="70" t="s">
        <v>99</v>
      </c>
      <c r="AX5" s="70" t="s">
        <v>100</v>
      </c>
      <c r="AY5" s="70" t="s">
        <v>101</v>
      </c>
      <c r="AZ5" s="70" t="s">
        <v>102</v>
      </c>
      <c r="BA5" s="70" t="s">
        <v>103</v>
      </c>
      <c r="BB5" s="70" t="s">
        <v>104</v>
      </c>
      <c r="BC5" s="70" t="s">
        <v>105</v>
      </c>
      <c r="BD5" s="70" t="s">
        <v>106</v>
      </c>
      <c r="BE5" s="70" t="s">
        <v>107</v>
      </c>
      <c r="BF5" s="70" t="s">
        <v>33</v>
      </c>
      <c r="BG5" s="70" t="s">
        <v>98</v>
      </c>
      <c r="BH5" s="70" t="s">
        <v>99</v>
      </c>
      <c r="BI5" s="70" t="s">
        <v>100</v>
      </c>
      <c r="BJ5" s="70" t="s">
        <v>101</v>
      </c>
      <c r="BK5" s="70" t="s">
        <v>102</v>
      </c>
      <c r="BL5" s="70" t="s">
        <v>103</v>
      </c>
      <c r="BM5" s="70" t="s">
        <v>104</v>
      </c>
      <c r="BN5" s="70" t="s">
        <v>105</v>
      </c>
      <c r="BO5" s="70" t="s">
        <v>106</v>
      </c>
      <c r="BP5" s="70" t="s">
        <v>107</v>
      </c>
      <c r="BQ5" s="70" t="s">
        <v>33</v>
      </c>
      <c r="BR5" s="70" t="s">
        <v>98</v>
      </c>
      <c r="BS5" s="70" t="s">
        <v>99</v>
      </c>
      <c r="BT5" s="70" t="s">
        <v>100</v>
      </c>
      <c r="BU5" s="70" t="s">
        <v>101</v>
      </c>
      <c r="BV5" s="70" t="s">
        <v>102</v>
      </c>
      <c r="BW5" s="70" t="s">
        <v>103</v>
      </c>
      <c r="BX5" s="70" t="s">
        <v>104</v>
      </c>
      <c r="BY5" s="70" t="s">
        <v>105</v>
      </c>
      <c r="BZ5" s="70" t="s">
        <v>106</v>
      </c>
      <c r="CA5" s="70" t="s">
        <v>107</v>
      </c>
      <c r="CB5" s="70" t="s">
        <v>33</v>
      </c>
      <c r="CC5" s="70" t="s">
        <v>98</v>
      </c>
      <c r="CD5" s="70" t="s">
        <v>99</v>
      </c>
      <c r="CE5" s="70" t="s">
        <v>100</v>
      </c>
      <c r="CF5" s="70" t="s">
        <v>101</v>
      </c>
      <c r="CG5" s="70" t="s">
        <v>102</v>
      </c>
      <c r="CH5" s="70" t="s">
        <v>103</v>
      </c>
      <c r="CI5" s="70" t="s">
        <v>104</v>
      </c>
      <c r="CJ5" s="70" t="s">
        <v>105</v>
      </c>
      <c r="CK5" s="70" t="s">
        <v>106</v>
      </c>
      <c r="CL5" s="70" t="s">
        <v>107</v>
      </c>
      <c r="CM5" s="70" t="s">
        <v>33</v>
      </c>
      <c r="CN5" s="70" t="s">
        <v>98</v>
      </c>
      <c r="CO5" s="70" t="s">
        <v>99</v>
      </c>
      <c r="CP5" s="70" t="s">
        <v>100</v>
      </c>
      <c r="CQ5" s="70" t="s">
        <v>101</v>
      </c>
      <c r="CR5" s="70" t="s">
        <v>102</v>
      </c>
      <c r="CS5" s="70" t="s">
        <v>103</v>
      </c>
      <c r="CT5" s="70" t="s">
        <v>104</v>
      </c>
      <c r="CU5" s="70" t="s">
        <v>105</v>
      </c>
      <c r="CV5" s="70" t="s">
        <v>106</v>
      </c>
      <c r="CW5" s="70" t="s">
        <v>107</v>
      </c>
      <c r="CX5" s="70" t="s">
        <v>33</v>
      </c>
      <c r="CY5" s="70" t="s">
        <v>98</v>
      </c>
      <c r="CZ5" s="70" t="s">
        <v>99</v>
      </c>
      <c r="DA5" s="70" t="s">
        <v>100</v>
      </c>
      <c r="DB5" s="70" t="s">
        <v>101</v>
      </c>
      <c r="DC5" s="70" t="s">
        <v>102</v>
      </c>
      <c r="DD5" s="70" t="s">
        <v>103</v>
      </c>
      <c r="DE5" s="70" t="s">
        <v>104</v>
      </c>
      <c r="DF5" s="70" t="s">
        <v>105</v>
      </c>
      <c r="DG5" s="70" t="s">
        <v>106</v>
      </c>
      <c r="DH5" s="70" t="s">
        <v>107</v>
      </c>
      <c r="DI5" s="70" t="s">
        <v>33</v>
      </c>
      <c r="DJ5" s="70" t="s">
        <v>98</v>
      </c>
      <c r="DK5" s="70" t="s">
        <v>99</v>
      </c>
      <c r="DL5" s="70" t="s">
        <v>100</v>
      </c>
      <c r="DM5" s="70" t="s">
        <v>101</v>
      </c>
      <c r="DN5" s="70" t="s">
        <v>102</v>
      </c>
      <c r="DO5" s="70" t="s">
        <v>103</v>
      </c>
      <c r="DP5" s="70" t="s">
        <v>104</v>
      </c>
      <c r="DQ5" s="70" t="s">
        <v>105</v>
      </c>
      <c r="DR5" s="70" t="s">
        <v>106</v>
      </c>
      <c r="DS5" s="70" t="s">
        <v>107</v>
      </c>
      <c r="DT5" s="70" t="s">
        <v>33</v>
      </c>
      <c r="DU5" s="70" t="s">
        <v>98</v>
      </c>
      <c r="DV5" s="70" t="s">
        <v>99</v>
      </c>
      <c r="DW5" s="70" t="s">
        <v>100</v>
      </c>
      <c r="DX5" s="70" t="s">
        <v>101</v>
      </c>
      <c r="DY5" s="70" t="s">
        <v>102</v>
      </c>
      <c r="DZ5" s="70" t="s">
        <v>103</v>
      </c>
      <c r="EA5" s="70" t="s">
        <v>104</v>
      </c>
      <c r="EB5" s="70" t="s">
        <v>105</v>
      </c>
      <c r="EC5" s="70" t="s">
        <v>106</v>
      </c>
      <c r="ED5" s="70" t="s">
        <v>107</v>
      </c>
      <c r="EE5" s="70" t="s">
        <v>33</v>
      </c>
      <c r="EF5" s="70" t="s">
        <v>98</v>
      </c>
      <c r="EG5" s="70" t="s">
        <v>99</v>
      </c>
      <c r="EH5" s="70" t="s">
        <v>100</v>
      </c>
      <c r="EI5" s="70" t="s">
        <v>101</v>
      </c>
      <c r="EJ5" s="70" t="s">
        <v>102</v>
      </c>
      <c r="EK5" s="70" t="s">
        <v>103</v>
      </c>
      <c r="EL5" s="70" t="s">
        <v>104</v>
      </c>
      <c r="EM5" s="70" t="s">
        <v>105</v>
      </c>
      <c r="EN5" s="70" t="s">
        <v>106</v>
      </c>
      <c r="EO5" s="70" t="s">
        <v>107</v>
      </c>
    </row>
    <row r="6" spans="1:145" s="59" customFormat="1">
      <c r="A6" s="60" t="s">
        <v>108</v>
      </c>
      <c r="B6" s="65">
        <f t="shared" ref="B6:X6" si="1">B7</f>
        <v>2016</v>
      </c>
      <c r="C6" s="65">
        <f t="shared" si="1"/>
        <v>263222</v>
      </c>
      <c r="D6" s="65">
        <f t="shared" si="1"/>
        <v>47</v>
      </c>
      <c r="E6" s="65">
        <f t="shared" si="1"/>
        <v>17</v>
      </c>
      <c r="F6" s="65">
        <f t="shared" si="1"/>
        <v>1</v>
      </c>
      <c r="G6" s="65">
        <f t="shared" si="1"/>
        <v>0</v>
      </c>
      <c r="H6" s="65" t="str">
        <f t="shared" si="1"/>
        <v>京都府　久御山町</v>
      </c>
      <c r="I6" s="65" t="str">
        <f t="shared" si="1"/>
        <v>法非適用</v>
      </c>
      <c r="J6" s="65" t="str">
        <f t="shared" si="1"/>
        <v>下水道事業</v>
      </c>
      <c r="K6" s="65" t="str">
        <f t="shared" si="1"/>
        <v>公共下水道</v>
      </c>
      <c r="L6" s="65" t="str">
        <f t="shared" si="1"/>
        <v>Cc2</v>
      </c>
      <c r="M6" s="65">
        <f t="shared" si="1"/>
        <v>0</v>
      </c>
      <c r="N6" s="73" t="str">
        <f t="shared" si="1"/>
        <v>-</v>
      </c>
      <c r="O6" s="73" t="str">
        <f t="shared" si="1"/>
        <v>該当数値なし</v>
      </c>
      <c r="P6" s="73">
        <f t="shared" si="1"/>
        <v>99.22</v>
      </c>
      <c r="Q6" s="73">
        <f t="shared" si="1"/>
        <v>110.26</v>
      </c>
      <c r="R6" s="73">
        <f t="shared" si="1"/>
        <v>1909</v>
      </c>
      <c r="S6" s="73">
        <f t="shared" si="1"/>
        <v>16255</v>
      </c>
      <c r="T6" s="73">
        <f t="shared" si="1"/>
        <v>13.86</v>
      </c>
      <c r="U6" s="73">
        <f t="shared" si="1"/>
        <v>1172.8</v>
      </c>
      <c r="V6" s="73">
        <f t="shared" si="1"/>
        <v>16031</v>
      </c>
      <c r="W6" s="73">
        <f t="shared" si="1"/>
        <v>5.03</v>
      </c>
      <c r="X6" s="73">
        <f t="shared" si="1"/>
        <v>3187.08</v>
      </c>
      <c r="Y6" s="81">
        <f t="shared" ref="Y6:AH6" si="2">IF(Y7="",NA(),Y7)</f>
        <v>87.77</v>
      </c>
      <c r="Z6" s="81">
        <f t="shared" si="2"/>
        <v>86.04</v>
      </c>
      <c r="AA6" s="81">
        <f t="shared" si="2"/>
        <v>87.98</v>
      </c>
      <c r="AB6" s="81">
        <f t="shared" si="2"/>
        <v>91.15</v>
      </c>
      <c r="AC6" s="81">
        <f t="shared" si="2"/>
        <v>100.42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632.33000000000004</v>
      </c>
      <c r="BG6" s="81">
        <f t="shared" si="5"/>
        <v>602.29</v>
      </c>
      <c r="BH6" s="81">
        <f t="shared" si="5"/>
        <v>529.9</v>
      </c>
      <c r="BI6" s="81">
        <f t="shared" si="5"/>
        <v>476.13</v>
      </c>
      <c r="BJ6" s="81">
        <f t="shared" si="5"/>
        <v>370.33</v>
      </c>
      <c r="BK6" s="81">
        <f t="shared" si="5"/>
        <v>1273.52</v>
      </c>
      <c r="BL6" s="81">
        <f t="shared" si="5"/>
        <v>1209.95</v>
      </c>
      <c r="BM6" s="81">
        <f t="shared" si="5"/>
        <v>1136.5</v>
      </c>
      <c r="BN6" s="81">
        <f t="shared" si="5"/>
        <v>1118.56</v>
      </c>
      <c r="BO6" s="81">
        <f t="shared" si="5"/>
        <v>1111.31</v>
      </c>
      <c r="BP6" s="73" t="str">
        <f>IF(BP7="","",IF(BP7="-","【-】","【"&amp;SUBSTITUTE(TEXT(BP7,"#,##0.00"),"-","△")&amp;"】"))</f>
        <v>【728.30】</v>
      </c>
      <c r="BQ6" s="81">
        <f t="shared" ref="BQ6:BZ6" si="6">IF(BQ7="",NA(),BQ7)</f>
        <v>86.46</v>
      </c>
      <c r="BR6" s="81">
        <f t="shared" si="6"/>
        <v>85.45</v>
      </c>
      <c r="BS6" s="81">
        <f t="shared" si="6"/>
        <v>85.26</v>
      </c>
      <c r="BT6" s="81">
        <f t="shared" si="6"/>
        <v>88.71</v>
      </c>
      <c r="BU6" s="81">
        <f t="shared" si="6"/>
        <v>84.63</v>
      </c>
      <c r="BV6" s="81">
        <f t="shared" si="6"/>
        <v>67.849999999999994</v>
      </c>
      <c r="BW6" s="81">
        <f t="shared" si="6"/>
        <v>69.48</v>
      </c>
      <c r="BX6" s="81">
        <f t="shared" si="6"/>
        <v>71.650000000000006</v>
      </c>
      <c r="BY6" s="81">
        <f t="shared" si="6"/>
        <v>72.33</v>
      </c>
      <c r="BZ6" s="81">
        <f t="shared" si="6"/>
        <v>75.540000000000006</v>
      </c>
      <c r="CA6" s="73" t="str">
        <f>IF(CA7="","",IF(CA7="-","【-】","【"&amp;SUBSTITUTE(TEXT(CA7,"#,##0.00"),"-","△")&amp;"】"))</f>
        <v>【100.04】</v>
      </c>
      <c r="CB6" s="81">
        <f t="shared" ref="CB6:CK6" si="7">IF(CB7="",NA(),CB7)</f>
        <v>153.5</v>
      </c>
      <c r="CC6" s="81">
        <f t="shared" si="7"/>
        <v>155.94999999999999</v>
      </c>
      <c r="CD6" s="81">
        <f t="shared" si="7"/>
        <v>159.5</v>
      </c>
      <c r="CE6" s="81">
        <f t="shared" si="7"/>
        <v>152.72999999999999</v>
      </c>
      <c r="CF6" s="81">
        <f t="shared" si="7"/>
        <v>159.32</v>
      </c>
      <c r="CG6" s="81">
        <f t="shared" si="7"/>
        <v>224.94</v>
      </c>
      <c r="CH6" s="81">
        <f t="shared" si="7"/>
        <v>220.67</v>
      </c>
      <c r="CI6" s="81">
        <f t="shared" si="7"/>
        <v>217.82</v>
      </c>
      <c r="CJ6" s="81">
        <f t="shared" si="7"/>
        <v>215.28</v>
      </c>
      <c r="CK6" s="81">
        <f t="shared" si="7"/>
        <v>207.96</v>
      </c>
      <c r="CL6" s="73" t="str">
        <f>IF(CL7="","",IF(CL7="-","【-】","【"&amp;SUBSTITUTE(TEXT(CL7,"#,##0.00"),"-","△")&amp;"】"))</f>
        <v>【137.82】</v>
      </c>
      <c r="CM6" s="81" t="str">
        <f t="shared" ref="CM6:CV6" si="8">IF(CM7="",NA(),CM7)</f>
        <v>-</v>
      </c>
      <c r="CN6" s="81" t="str">
        <f t="shared" si="8"/>
        <v>-</v>
      </c>
      <c r="CO6" s="81" t="str">
        <f t="shared" si="8"/>
        <v>-</v>
      </c>
      <c r="CP6" s="81" t="str">
        <f t="shared" si="8"/>
        <v>-</v>
      </c>
      <c r="CQ6" s="81" t="str">
        <f t="shared" si="8"/>
        <v>-</v>
      </c>
      <c r="CR6" s="81">
        <f t="shared" si="8"/>
        <v>55.41</v>
      </c>
      <c r="CS6" s="81">
        <f t="shared" si="8"/>
        <v>55.81</v>
      </c>
      <c r="CT6" s="81">
        <f t="shared" si="8"/>
        <v>54.44</v>
      </c>
      <c r="CU6" s="81">
        <f t="shared" si="8"/>
        <v>54.67</v>
      </c>
      <c r="CV6" s="81">
        <f t="shared" si="8"/>
        <v>53.51</v>
      </c>
      <c r="CW6" s="73" t="str">
        <f>IF(CW7="","",IF(CW7="-","【-】","【"&amp;SUBSTITUTE(TEXT(CW7,"#,##0.00"),"-","△")&amp;"】"))</f>
        <v>【60.09】</v>
      </c>
      <c r="CX6" s="81">
        <f t="shared" ref="CX6:DG6" si="9">IF(CX7="",NA(),CX7)</f>
        <v>95.05</v>
      </c>
      <c r="CY6" s="81">
        <f t="shared" si="9"/>
        <v>95.36</v>
      </c>
      <c r="CZ6" s="81">
        <f t="shared" si="9"/>
        <v>96.64</v>
      </c>
      <c r="DA6" s="81">
        <f t="shared" si="9"/>
        <v>95.72</v>
      </c>
      <c r="DB6" s="81">
        <f t="shared" si="9"/>
        <v>96.34</v>
      </c>
      <c r="DC6" s="81">
        <f t="shared" si="9"/>
        <v>84.12</v>
      </c>
      <c r="DD6" s="81">
        <f t="shared" si="9"/>
        <v>84.41</v>
      </c>
      <c r="DE6" s="81">
        <f t="shared" si="9"/>
        <v>84.2</v>
      </c>
      <c r="DF6" s="81">
        <f t="shared" si="9"/>
        <v>83.8</v>
      </c>
      <c r="DG6" s="81">
        <f t="shared" si="9"/>
        <v>83.91</v>
      </c>
      <c r="DH6" s="73" t="str">
        <f>IF(DH7="","",IF(DH7="-","【-】","【"&amp;SUBSTITUTE(TEXT(DH7,"#,##0.00"),"-","△")&amp;"】"))</f>
        <v>【94.90】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81">
        <f t="shared" si="12"/>
        <v>0.17</v>
      </c>
      <c r="EH6" s="73">
        <f t="shared" si="12"/>
        <v>0</v>
      </c>
      <c r="EI6" s="73">
        <f t="shared" si="12"/>
        <v>0</v>
      </c>
      <c r="EJ6" s="81">
        <f t="shared" si="12"/>
        <v>0.1</v>
      </c>
      <c r="EK6" s="81">
        <f t="shared" si="12"/>
        <v>7.0000000000000007e-002</v>
      </c>
      <c r="EL6" s="81">
        <f t="shared" si="12"/>
        <v>4.e-002</v>
      </c>
      <c r="EM6" s="81">
        <f t="shared" si="12"/>
        <v>0.11</v>
      </c>
      <c r="EN6" s="81">
        <f t="shared" si="12"/>
        <v>0.15</v>
      </c>
      <c r="EO6" s="73" t="str">
        <f>IF(EO7="","",IF(EO7="-","【-】","【"&amp;SUBSTITUTE(TEXT(EO7,"#,##0.00"),"-","△")&amp;"】"))</f>
        <v>【0.27】</v>
      </c>
    </row>
    <row r="7" spans="1:145" s="59" customFormat="1">
      <c r="A7" s="60"/>
      <c r="B7" s="66">
        <v>2016</v>
      </c>
      <c r="C7" s="66">
        <v>263222</v>
      </c>
      <c r="D7" s="66">
        <v>47</v>
      </c>
      <c r="E7" s="66">
        <v>17</v>
      </c>
      <c r="F7" s="66">
        <v>1</v>
      </c>
      <c r="G7" s="66">
        <v>0</v>
      </c>
      <c r="H7" s="66" t="s">
        <v>109</v>
      </c>
      <c r="I7" s="66" t="s">
        <v>110</v>
      </c>
      <c r="J7" s="66" t="s">
        <v>111</v>
      </c>
      <c r="K7" s="66" t="s">
        <v>112</v>
      </c>
      <c r="L7" s="66" t="s">
        <v>113</v>
      </c>
      <c r="M7" s="66"/>
      <c r="N7" s="74" t="s">
        <v>63</v>
      </c>
      <c r="O7" s="74" t="s">
        <v>114</v>
      </c>
      <c r="P7" s="74">
        <v>99.22</v>
      </c>
      <c r="Q7" s="74">
        <v>110.26</v>
      </c>
      <c r="R7" s="74">
        <v>1909</v>
      </c>
      <c r="S7" s="74">
        <v>16255</v>
      </c>
      <c r="T7" s="74">
        <v>13.86</v>
      </c>
      <c r="U7" s="74">
        <v>1172.8</v>
      </c>
      <c r="V7" s="74">
        <v>16031</v>
      </c>
      <c r="W7" s="74">
        <v>5.03</v>
      </c>
      <c r="X7" s="74">
        <v>3187.08</v>
      </c>
      <c r="Y7" s="74">
        <v>87.77</v>
      </c>
      <c r="Z7" s="74">
        <v>86.04</v>
      </c>
      <c r="AA7" s="74">
        <v>87.98</v>
      </c>
      <c r="AB7" s="74">
        <v>91.15</v>
      </c>
      <c r="AC7" s="74">
        <v>100.42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632.33000000000004</v>
      </c>
      <c r="BG7" s="74">
        <v>602.29</v>
      </c>
      <c r="BH7" s="74">
        <v>529.9</v>
      </c>
      <c r="BI7" s="74">
        <v>476.13</v>
      </c>
      <c r="BJ7" s="74">
        <v>370.33</v>
      </c>
      <c r="BK7" s="74">
        <v>1273.52</v>
      </c>
      <c r="BL7" s="74">
        <v>1209.95</v>
      </c>
      <c r="BM7" s="74">
        <v>1136.5</v>
      </c>
      <c r="BN7" s="74">
        <v>1118.56</v>
      </c>
      <c r="BO7" s="74">
        <v>1111.31</v>
      </c>
      <c r="BP7" s="74">
        <v>728.3</v>
      </c>
      <c r="BQ7" s="74">
        <v>86.46</v>
      </c>
      <c r="BR7" s="74">
        <v>85.45</v>
      </c>
      <c r="BS7" s="74">
        <v>85.26</v>
      </c>
      <c r="BT7" s="74">
        <v>88.71</v>
      </c>
      <c r="BU7" s="74">
        <v>84.63</v>
      </c>
      <c r="BV7" s="74">
        <v>67.849999999999994</v>
      </c>
      <c r="BW7" s="74">
        <v>69.48</v>
      </c>
      <c r="BX7" s="74">
        <v>71.650000000000006</v>
      </c>
      <c r="BY7" s="74">
        <v>72.33</v>
      </c>
      <c r="BZ7" s="74">
        <v>75.540000000000006</v>
      </c>
      <c r="CA7" s="74">
        <v>100.04</v>
      </c>
      <c r="CB7" s="74">
        <v>153.5</v>
      </c>
      <c r="CC7" s="74">
        <v>155.94999999999999</v>
      </c>
      <c r="CD7" s="74">
        <v>159.5</v>
      </c>
      <c r="CE7" s="74">
        <v>152.72999999999999</v>
      </c>
      <c r="CF7" s="74">
        <v>159.32</v>
      </c>
      <c r="CG7" s="74">
        <v>224.94</v>
      </c>
      <c r="CH7" s="74">
        <v>220.67</v>
      </c>
      <c r="CI7" s="74">
        <v>217.82</v>
      </c>
      <c r="CJ7" s="74">
        <v>215.28</v>
      </c>
      <c r="CK7" s="74">
        <v>207.96</v>
      </c>
      <c r="CL7" s="74">
        <v>137.82</v>
      </c>
      <c r="CM7" s="74" t="s">
        <v>63</v>
      </c>
      <c r="CN7" s="74" t="s">
        <v>63</v>
      </c>
      <c r="CO7" s="74" t="s">
        <v>63</v>
      </c>
      <c r="CP7" s="74" t="s">
        <v>63</v>
      </c>
      <c r="CQ7" s="74" t="s">
        <v>63</v>
      </c>
      <c r="CR7" s="74">
        <v>55.41</v>
      </c>
      <c r="CS7" s="74">
        <v>55.81</v>
      </c>
      <c r="CT7" s="74">
        <v>54.44</v>
      </c>
      <c r="CU7" s="74">
        <v>54.67</v>
      </c>
      <c r="CV7" s="74">
        <v>53.51</v>
      </c>
      <c r="CW7" s="74">
        <v>60.09</v>
      </c>
      <c r="CX7" s="74">
        <v>95.05</v>
      </c>
      <c r="CY7" s="74">
        <v>95.36</v>
      </c>
      <c r="CZ7" s="74">
        <v>96.64</v>
      </c>
      <c r="DA7" s="74">
        <v>95.72</v>
      </c>
      <c r="DB7" s="74">
        <v>96.34</v>
      </c>
      <c r="DC7" s="74">
        <v>84.12</v>
      </c>
      <c r="DD7" s="74">
        <v>84.41</v>
      </c>
      <c r="DE7" s="74">
        <v>84.2</v>
      </c>
      <c r="DF7" s="74">
        <v>83.8</v>
      </c>
      <c r="DG7" s="74">
        <v>83.91</v>
      </c>
      <c r="DH7" s="74">
        <v>94.9</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0.17</v>
      </c>
      <c r="EH7" s="74">
        <v>0</v>
      </c>
      <c r="EI7" s="74">
        <v>0</v>
      </c>
      <c r="EJ7" s="74">
        <v>0.1</v>
      </c>
      <c r="EK7" s="74">
        <v>7.0000000000000007e-002</v>
      </c>
      <c r="EL7" s="74">
        <v>4.e-002</v>
      </c>
      <c r="EM7" s="74">
        <v>0.11</v>
      </c>
      <c r="EN7" s="74">
        <v>0.15</v>
      </c>
      <c r="EO7" s="74">
        <v>0.27</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115</v>
      </c>
      <c r="C9" s="61" t="s">
        <v>116</v>
      </c>
      <c r="D9" s="61" t="s">
        <v>117</v>
      </c>
      <c r="E9" s="61" t="s">
        <v>118</v>
      </c>
      <c r="F9" s="61" t="s">
        <v>119</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64</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芝田　慎太郎</cp:lastModifiedBy>
  <dcterms:created xsi:type="dcterms:W3CDTF">2018-02-05T02:36:47Z</dcterms:created>
  <dcterms:modified xsi:type="dcterms:W3CDTF">2018-02-05T05:53:29Z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2018-02-05T05:53:29Z</vt:filetime>
  </property>
</Properties>
</file>