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I86" i="4"/>
  <c r="AT10" i="4"/>
  <c r="AL10" i="4"/>
  <c r="W10" i="4"/>
  <c r="BB8" i="4"/>
  <c r="AL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<sst xmlns="http://schemas.openxmlformats.org/spreadsheetml/2006/main" count="245" uniqueCount="125">
  <si>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</si>
  <si>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</si>
  <si>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</si>
  <si>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</si>
  <si>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</si>
  <si>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</si>
  <si>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</si>
  <si>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</si>
  <si>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</si>
  <si>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</si>
  <si>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</si>
  <si>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</si>
  <si>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</si>
  <si>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</si>
  <si>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</si>
  <si>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</si>
  <si>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</si>
  <si>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</si>
  <si>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</si>
  <si>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</si>
  <si>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</si>
  <si>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</si>
  <si>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</si>
  <si>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</si>
  <si>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</si>
  <si>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</si>
  <si>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</si>
  <si>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</si>
  <si>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</si>
  <si>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</si>
  <si>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</si>
  <si>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</si>
  <si>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</si>
  <si>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</si>
  <si>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</si>
  <si>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</si>
  <si>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</si>
  <si>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</si>
  <si>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</si>
  <si>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</si>
  <si>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</si>
  <si>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</si>
  <si>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</si>
  <si>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</si>
  <si>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</si>
  <si>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</si>
  <si>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</si>
  <si>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</si>
  <si>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</si>
  <si>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</si>
  <si>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</si>
  <si>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</si>
  <si>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</si>
  <si>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</si>
  <si>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</si>
  <si>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</si>
  <si>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</si>
  <si>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</si>
  <si>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</si>
  <si>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</si>
  <si>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</si>
  <si>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</si>
  <si>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</si>
  <si>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</si>
  <si>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</si>
  <si>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</si>
  <si>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</si>
  <si>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</si>
  <si>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</si>
  <si>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</si>
  <si>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</si>
  <si>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</si>
  <si>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</si>
  <si>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</si>
  <si>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</si>
  <si>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</si>
  <si>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</si>
  <si>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</si>
  <si>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</si>
  <si>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</si>
  <si>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</si>
  <si>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</si>
  <si>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</si>
  <si>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</si>
  <si>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</si>
  <si>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</si>
  <si>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</si>
  <si>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</si>
  <si>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</si>
  <si>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</si>
  <si>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</si>
  <si>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</si>
  <si>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</si>
  <si>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</si>
  <si>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</si>
  <si>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</si>
  <si>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</si>
  <si>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</si>
  <si>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</si>
  <si>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</si>
  <si>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</si>
  <si>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</si>
  <si>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</si>
  <si>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</si>
  <si>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</si>
  <si>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</si>
  <si>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</si>
  <si>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</si>
  <si>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</si>
  <si>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京都府　大山崎町</t>
  </si>
  <si>
    <t>法非適用</t>
  </si>
  <si>
    <t>下水道事業</t>
  </si>
  <si>
    <t>公共下水道</t>
  </si>
  <si>
    <t>Cb1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</si>
  <si>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</si>
  <si>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</si>
  <si>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</si>
  <si>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</si>
  <si>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</si>
  <si>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</si>
  <si>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</si>
  <si>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「収益的収支比率」については、大口使用者の使用水量減少により使用料収入は減少したが、総費用と地方債償還金の減少により、前年を上回った。
　また、「企業債残高対事業規模比率」は類似団体と比べて低い水準であるが、前年に引き続き増加した。これは、使用料の大幅な減少によるもので、債務残高自体は減少している。
　「経費回収率」・「汚水処理原価」についても、それぞれ使用料収入・有収水量の減少が反映されているといえる。
　経営の健全性・効率性については、今後、さらなる経営改善と受益者負担の適正化に取り組む必要がある。</t>
    <rPh sb="2" eb="4">
      <t>シュウエキ</t>
    </rPh>
    <rPh sb="4" eb="5">
      <t>テキ</t>
    </rPh>
    <rPh sb="5" eb="7">
      <t>シュウシ</t>
    </rPh>
    <rPh sb="7" eb="9">
      <t>ヒリツ</t>
    </rPh>
    <rPh sb="16" eb="18">
      <t>オオグチ</t>
    </rPh>
    <rPh sb="18" eb="21">
      <t>シヨウシャ</t>
    </rPh>
    <rPh sb="22" eb="24">
      <t>シヨウ</t>
    </rPh>
    <rPh sb="24" eb="26">
      <t>スイリョウ</t>
    </rPh>
    <rPh sb="26" eb="28">
      <t>ゲンショウ</t>
    </rPh>
    <rPh sb="31" eb="34">
      <t>シヨウリョウ</t>
    </rPh>
    <rPh sb="34" eb="36">
      <t>シュウニュウ</t>
    </rPh>
    <rPh sb="37" eb="39">
      <t>ゲンショウ</t>
    </rPh>
    <rPh sb="43" eb="46">
      <t>ソウヒヨウ</t>
    </rPh>
    <rPh sb="47" eb="50">
      <t>チホウサイ</t>
    </rPh>
    <rPh sb="50" eb="53">
      <t>ショウカンキン</t>
    </rPh>
    <rPh sb="54" eb="56">
      <t>ゲンショウ</t>
    </rPh>
    <rPh sb="60" eb="62">
      <t>ゼンネン</t>
    </rPh>
    <rPh sb="63" eb="65">
      <t>ウワマワ</t>
    </rPh>
    <rPh sb="74" eb="76">
      <t>キギョウ</t>
    </rPh>
    <rPh sb="76" eb="77">
      <t>サイ</t>
    </rPh>
    <rPh sb="77" eb="79">
      <t>ザンダカ</t>
    </rPh>
    <rPh sb="79" eb="80">
      <t>タイ</t>
    </rPh>
    <rPh sb="80" eb="82">
      <t>ジギョウ</t>
    </rPh>
    <rPh sb="82" eb="84">
      <t>キボ</t>
    </rPh>
    <rPh sb="84" eb="86">
      <t>ヒリツ</t>
    </rPh>
    <rPh sb="88" eb="90">
      <t>ルイジ</t>
    </rPh>
    <rPh sb="90" eb="92">
      <t>ダンタイ</t>
    </rPh>
    <rPh sb="93" eb="94">
      <t>クラ</t>
    </rPh>
    <rPh sb="96" eb="97">
      <t>ヒク</t>
    </rPh>
    <rPh sb="98" eb="100">
      <t>スイジュン</t>
    </rPh>
    <rPh sb="105" eb="107">
      <t>ゼンネン</t>
    </rPh>
    <rPh sb="108" eb="109">
      <t>ヒ</t>
    </rPh>
    <rPh sb="110" eb="111">
      <t>ツヅ</t>
    </rPh>
    <rPh sb="112" eb="114">
      <t>ゾウカ</t>
    </rPh>
    <rPh sb="121" eb="124">
      <t>シヨウリョウ</t>
    </rPh>
    <rPh sb="125" eb="127">
      <t>オオハバ</t>
    </rPh>
    <rPh sb="128" eb="130">
      <t>ゲンショウ</t>
    </rPh>
    <rPh sb="137" eb="139">
      <t>サイム</t>
    </rPh>
    <rPh sb="139" eb="141">
      <t>ザンダカ</t>
    </rPh>
    <rPh sb="141" eb="143">
      <t>ジタイ</t>
    </rPh>
    <rPh sb="144" eb="146">
      <t>ゲンショウ</t>
    </rPh>
    <rPh sb="154" eb="156">
      <t>ケイヒ</t>
    </rPh>
    <rPh sb="156" eb="158">
      <t>カイシュウ</t>
    </rPh>
    <rPh sb="158" eb="159">
      <t>リツ</t>
    </rPh>
    <rPh sb="162" eb="164">
      <t>オスイ</t>
    </rPh>
    <rPh sb="164" eb="166">
      <t>ショリ</t>
    </rPh>
    <rPh sb="166" eb="168">
      <t>ゲンカ</t>
    </rPh>
    <rPh sb="179" eb="182">
      <t>シヨウリョウ</t>
    </rPh>
    <rPh sb="182" eb="184">
      <t>シュウニュウ</t>
    </rPh>
    <rPh sb="185" eb="187">
      <t>ユウシュウ</t>
    </rPh>
    <rPh sb="187" eb="189">
      <t>スイリョウ</t>
    </rPh>
    <rPh sb="190" eb="192">
      <t>ゲンショウ</t>
    </rPh>
    <rPh sb="193" eb="195">
      <t>ハンエイ</t>
    </rPh>
    <rPh sb="207" eb="209">
      <t>ケイエイ</t>
    </rPh>
    <phoneticPr fontId="4"/>
  </si>
  <si>
    <t>　「管渠の更新投資・老朽化対策の実施状況」については、平成28年度においても更新等への投資ができていない状況である。
　前年に引き続き、雨水排水ポンプ場及び汚水中継ポンプ場等の施設更新・長寿命化事業を実施しており、今後は管渠等も含めた施設更新を検討する。</t>
    <rPh sb="2" eb="4">
      <t>カンキョ</t>
    </rPh>
    <rPh sb="5" eb="7">
      <t>コウシン</t>
    </rPh>
    <rPh sb="7" eb="9">
      <t>トウシ</t>
    </rPh>
    <rPh sb="10" eb="13">
      <t>ロウキュウカ</t>
    </rPh>
    <rPh sb="13" eb="15">
      <t>タイサク</t>
    </rPh>
    <rPh sb="16" eb="18">
      <t>ジッシ</t>
    </rPh>
    <rPh sb="18" eb="20">
      <t>ジョウキョウ</t>
    </rPh>
    <rPh sb="27" eb="29">
      <t>ヘイセイ</t>
    </rPh>
    <rPh sb="31" eb="32">
      <t>ネン</t>
    </rPh>
    <rPh sb="32" eb="33">
      <t>ド</t>
    </rPh>
    <rPh sb="38" eb="40">
      <t>コウシン</t>
    </rPh>
    <rPh sb="40" eb="41">
      <t>トウ</t>
    </rPh>
    <rPh sb="43" eb="45">
      <t>トウシ</t>
    </rPh>
    <rPh sb="52" eb="54">
      <t>ジョウキョウ</t>
    </rPh>
    <rPh sb="60" eb="62">
      <t>ゼンネン</t>
    </rPh>
    <rPh sb="63" eb="64">
      <t>ヒ</t>
    </rPh>
    <rPh sb="65" eb="66">
      <t>ツヅ</t>
    </rPh>
    <rPh sb="68" eb="70">
      <t>ウスイ</t>
    </rPh>
    <rPh sb="70" eb="72">
      <t>ハイスイ</t>
    </rPh>
    <rPh sb="75" eb="76">
      <t>ジョウ</t>
    </rPh>
    <rPh sb="76" eb="77">
      <t>オヨ</t>
    </rPh>
    <rPh sb="78" eb="80">
      <t>オスイ</t>
    </rPh>
    <rPh sb="80" eb="82">
      <t>チュウケイ</t>
    </rPh>
    <rPh sb="85" eb="86">
      <t>ジョウ</t>
    </rPh>
    <rPh sb="86" eb="87">
      <t>トウ</t>
    </rPh>
    <rPh sb="88" eb="90">
      <t>シセツ</t>
    </rPh>
    <rPh sb="90" eb="92">
      <t>コウシン</t>
    </rPh>
    <rPh sb="93" eb="94">
      <t>チョウ</t>
    </rPh>
    <rPh sb="94" eb="97">
      <t>ジュミョウカ</t>
    </rPh>
    <rPh sb="97" eb="99">
      <t>ジギョウ</t>
    </rPh>
    <rPh sb="100" eb="102">
      <t>ジッシ</t>
    </rPh>
    <rPh sb="107" eb="109">
      <t>コンゴ</t>
    </rPh>
    <rPh sb="110" eb="112">
      <t>カンキョ</t>
    </rPh>
    <rPh sb="112" eb="113">
      <t>トウ</t>
    </rPh>
    <rPh sb="114" eb="115">
      <t>フク</t>
    </rPh>
    <rPh sb="117" eb="119">
      <t>シセツ</t>
    </rPh>
    <rPh sb="119" eb="121">
      <t>コウシン</t>
    </rPh>
    <rPh sb="122" eb="124">
      <t>ケントウ</t>
    </rPh>
    <phoneticPr fontId="4"/>
  </si>
  <si>
    <t>　現状としては、債務残高は減少しているものの、使用料収入も減少傾向にあり、経営の健全性が低下している。
　管渠の更新等も十分ではないため、単年度の収益・健全性だけではなく将来の更新計画を含めた有収水量・使用料収入の確保が課題となっている。</t>
    <rPh sb="1" eb="3">
      <t>ゲンジョウ</t>
    </rPh>
    <rPh sb="8" eb="10">
      <t>サイム</t>
    </rPh>
    <rPh sb="10" eb="12">
      <t>ザンダカ</t>
    </rPh>
    <rPh sb="13" eb="15">
      <t>ゲンショウ</t>
    </rPh>
    <rPh sb="23" eb="25">
      <t>シヨウ</t>
    </rPh>
    <rPh sb="25" eb="26">
      <t>リョウ</t>
    </rPh>
    <rPh sb="26" eb="28">
      <t>シュウニュウ</t>
    </rPh>
    <rPh sb="29" eb="31">
      <t>ゲンショウ</t>
    </rPh>
    <rPh sb="31" eb="33">
      <t>ケイコウ</t>
    </rPh>
    <rPh sb="37" eb="39">
      <t>ケイエイ</t>
    </rPh>
    <rPh sb="40" eb="43">
      <t>ケンゼンセイ</t>
    </rPh>
    <rPh sb="44" eb="46">
      <t>テイカ</t>
    </rPh>
    <rPh sb="53" eb="55">
      <t>カンキョ</t>
    </rPh>
    <rPh sb="56" eb="58">
      <t>コウシン</t>
    </rPh>
    <rPh sb="58" eb="59">
      <t>トウ</t>
    </rPh>
    <rPh sb="60" eb="62">
      <t>ジュウブン</t>
    </rPh>
    <rPh sb="69" eb="72">
      <t>タンネンド</t>
    </rPh>
    <rPh sb="73" eb="75">
      <t>シュウエキ</t>
    </rPh>
    <rPh sb="76" eb="79">
      <t>ケンゼンセイ</t>
    </rPh>
    <rPh sb="85" eb="87">
      <t>ショウライ</t>
    </rPh>
    <rPh sb="88" eb="90">
      <t>コウシン</t>
    </rPh>
    <rPh sb="90" eb="92">
      <t>ケイカク</t>
    </rPh>
    <rPh sb="93" eb="94">
      <t>フク</t>
    </rPh>
    <rPh sb="96" eb="98">
      <t>ユウシュウ</t>
    </rPh>
    <rPh sb="98" eb="100">
      <t>スイリョウ</t>
    </rPh>
    <rPh sb="101" eb="104">
      <t>シヨウリョウ</t>
    </rPh>
    <rPh sb="104" eb="106">
      <t>シュウニュウ</t>
    </rPh>
    <rPh sb="107" eb="109">
      <t>カクホ</t>
    </rPh>
    <rPh sb="110" eb="112">
      <t>カダイ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</si>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</sst>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0.54</c:v>
                </c:pt>
                <c:pt idx="1">
                  <c:v>0</c:v>
                </c:pt>
                <c:pt idx="2" formatCode="#,##0.00;&quot;△&quot;#,##0.00;&quot;-&quot;">
                  <c:v>0.24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20544"/>
        <c:axId val="19747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0.19</c:v>
                </c:pt>
                <c:pt idx="2">
                  <c:v>7.0000000000000007E-2</c:v>
                </c:pt>
                <c:pt idx="3">
                  <c:v>1.08</c:v>
                </c:pt>
                <c:pt idx="4">
                  <c:v>1.1499999999999999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20544"/>
        <c:axId val="197478272"/>
      </c:lineChart>
      <c:dateAx>
        <c:axId val="197420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478272"/>
        <c:crosses val="autoZero"/>
        <c:auto val="1"/>
        <c:lblOffset val="100"/>
        <c:baseTimeUnit val="years"/>
      </c:dateAx>
      <c:valAx>
        <c:axId val="19747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420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157056"/>
        <c:axId val="26616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68.33</c:v>
                </c:pt>
                <c:pt idx="1">
                  <c:v>65.22</c:v>
                </c:pt>
                <c:pt idx="2">
                  <c:v>62.16</c:v>
                </c:pt>
                <c:pt idx="3">
                  <c:v>59.97</c:v>
                </c:pt>
                <c:pt idx="4">
                  <c:v>56.35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157056"/>
        <c:axId val="266167424"/>
      </c:lineChart>
      <c:dateAx>
        <c:axId val="26615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167424"/>
        <c:crosses val="autoZero"/>
        <c:auto val="1"/>
        <c:lblOffset val="100"/>
        <c:baseTimeUnit val="years"/>
      </c:dateAx>
      <c:valAx>
        <c:axId val="26616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15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98.91</c:v>
                </c:pt>
                <c:pt idx="1">
                  <c:v>99.35</c:v>
                </c:pt>
                <c:pt idx="2">
                  <c:v>99.35</c:v>
                </c:pt>
                <c:pt idx="3">
                  <c:v>99.35</c:v>
                </c:pt>
                <c:pt idx="4">
                  <c:v>99.35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218112"/>
        <c:axId val="266236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92.52</c:v>
                </c:pt>
                <c:pt idx="1">
                  <c:v>92.94</c:v>
                </c:pt>
                <c:pt idx="2">
                  <c:v>95.73</c:v>
                </c:pt>
                <c:pt idx="3">
                  <c:v>94.8</c:v>
                </c:pt>
                <c:pt idx="4">
                  <c:v>93.3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218112"/>
        <c:axId val="266236672"/>
      </c:lineChart>
      <c:dateAx>
        <c:axId val="26621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236672"/>
        <c:crosses val="autoZero"/>
        <c:auto val="1"/>
        <c:lblOffset val="100"/>
        <c:baseTimeUnit val="years"/>
      </c:dateAx>
      <c:valAx>
        <c:axId val="266236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621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77.099999999999994</c:v>
                </c:pt>
                <c:pt idx="1">
                  <c:v>90.45</c:v>
                </c:pt>
                <c:pt idx="2">
                  <c:v>90.39</c:v>
                </c:pt>
                <c:pt idx="3">
                  <c:v>83.34</c:v>
                </c:pt>
                <c:pt idx="4">
                  <c:v>86.83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027328"/>
        <c:axId val="219699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27328"/>
        <c:axId val="219699072"/>
      </c:lineChart>
      <c:dateAx>
        <c:axId val="21902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9699072"/>
        <c:crosses val="autoZero"/>
        <c:auto val="1"/>
        <c:lblOffset val="100"/>
        <c:baseTimeUnit val="years"/>
      </c:dateAx>
      <c:valAx>
        <c:axId val="219699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902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65440"/>
        <c:axId val="20493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65440"/>
        <c:axId val="204939648"/>
      </c:lineChart>
      <c:dateAx>
        <c:axId val="20476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4939648"/>
        <c:crosses val="autoZero"/>
        <c:auto val="1"/>
        <c:lblOffset val="100"/>
        <c:baseTimeUnit val="years"/>
      </c:dateAx>
      <c:valAx>
        <c:axId val="20493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6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83648"/>
        <c:axId val="21308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83648"/>
        <c:axId val="213085568"/>
      </c:lineChart>
      <c:dateAx>
        <c:axId val="21308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3085568"/>
        <c:crosses val="autoZero"/>
        <c:auto val="1"/>
        <c:lblOffset val="100"/>
        <c:baseTimeUnit val="years"/>
      </c:dateAx>
      <c:valAx>
        <c:axId val="21308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308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193408"/>
        <c:axId val="22819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193408"/>
        <c:axId val="228195328"/>
      </c:lineChart>
      <c:dateAx>
        <c:axId val="22819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195328"/>
        <c:crosses val="autoZero"/>
        <c:auto val="1"/>
        <c:lblOffset val="100"/>
        <c:baseTimeUnit val="years"/>
      </c:dateAx>
      <c:valAx>
        <c:axId val="22819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19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51040"/>
        <c:axId val="23135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51040"/>
        <c:axId val="231352960"/>
      </c:lineChart>
      <c:dateAx>
        <c:axId val="23135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352960"/>
        <c:crosses val="autoZero"/>
        <c:auto val="1"/>
        <c:lblOffset val="100"/>
        <c:baseTimeUnit val="years"/>
      </c:dateAx>
      <c:valAx>
        <c:axId val="23135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35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469.87</c:v>
                </c:pt>
                <c:pt idx="1">
                  <c:v>375.04</c:v>
                </c:pt>
                <c:pt idx="2">
                  <c:v>352.21</c:v>
                </c:pt>
                <c:pt idx="3">
                  <c:v>375.46</c:v>
                </c:pt>
                <c:pt idx="4">
                  <c:v>437.95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98912"/>
        <c:axId val="23580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987.09</c:v>
                </c:pt>
                <c:pt idx="1">
                  <c:v>904.16</c:v>
                </c:pt>
                <c:pt idx="2">
                  <c:v>641.22</c:v>
                </c:pt>
                <c:pt idx="3">
                  <c:v>681.23</c:v>
                </c:pt>
                <c:pt idx="4">
                  <c:v>773.95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98912"/>
        <c:axId val="235800832"/>
      </c:lineChart>
      <c:dateAx>
        <c:axId val="23579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800832"/>
        <c:crosses val="autoZero"/>
        <c:auto val="1"/>
        <c:lblOffset val="100"/>
        <c:baseTimeUnit val="years"/>
      </c:dateAx>
      <c:valAx>
        <c:axId val="23580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79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107.84</c:v>
                </c:pt>
                <c:pt idx="2">
                  <c:v>110.04</c:v>
                </c:pt>
                <c:pt idx="3">
                  <c:v>87.17</c:v>
                </c:pt>
                <c:pt idx="4">
                  <c:v>88.25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27200"/>
        <c:axId val="23582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66.14</c:v>
                </c:pt>
                <c:pt idx="1">
                  <c:v>69.72</c:v>
                </c:pt>
                <c:pt idx="2">
                  <c:v>71.48</c:v>
                </c:pt>
                <c:pt idx="3">
                  <c:v>76.84</c:v>
                </c:pt>
                <c:pt idx="4">
                  <c:v>72.87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27200"/>
        <c:axId val="235829120"/>
      </c:lineChart>
      <c:dateAx>
        <c:axId val="23582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829120"/>
        <c:crosses val="autoZero"/>
        <c:auto val="1"/>
        <c:lblOffset val="100"/>
        <c:baseTimeUnit val="years"/>
      </c:dateAx>
      <c:valAx>
        <c:axId val="23582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82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126.28</c:v>
                </c:pt>
                <c:pt idx="1">
                  <c:v>114</c:v>
                </c:pt>
                <c:pt idx="2">
                  <c:v>114.34</c:v>
                </c:pt>
                <c:pt idx="3">
                  <c:v>137.06</c:v>
                </c:pt>
                <c:pt idx="4">
                  <c:v>127.82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855232"/>
        <c:axId val="26614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153.74</c:v>
                </c:pt>
                <c:pt idx="1">
                  <c:v>150.53</c:v>
                </c:pt>
                <c:pt idx="2">
                  <c:v>170.07</c:v>
                </c:pt>
                <c:pt idx="3">
                  <c:v>160.72999999999999</c:v>
                </c:pt>
                <c:pt idx="4">
                  <c:v>160.55000000000001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55232"/>
        <c:axId val="266143232"/>
      </c:lineChart>
      <c:dateAx>
        <c:axId val="23585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6143232"/>
        <c:crosses val="autoZero"/>
        <c:auto val="1"/>
        <c:lblOffset val="100"/>
        <c:baseTimeUnit val="years"/>
      </c:dateAx>
      <c:valAx>
        <c:axId val="26614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85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AD8" sqref="AD8:AJ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京都府　大山崎町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Cb1</v>
      </c>
      <c r="X8" s="48"/>
      <c r="Y8" s="48"/>
      <c r="Z8" s="48"/>
      <c r="AA8" s="48"/>
      <c r="AB8" s="48"/>
      <c r="AC8" s="48"/>
      <c r="AD8" s="49" t="s">
        <v>124</v>
      </c>
      <c r="AE8" s="49"/>
      <c r="AF8" s="49"/>
      <c r="AG8" s="49"/>
      <c r="AH8" s="49"/>
      <c r="AI8" s="49"/>
      <c r="AJ8" s="49"/>
      <c r="AK8" s="4"/>
      <c r="AL8" s="50">
        <f>データ!S6</f>
        <v>15735</v>
      </c>
      <c r="AM8" s="50"/>
      <c r="AN8" s="50"/>
      <c r="AO8" s="50"/>
      <c r="AP8" s="50"/>
      <c r="AQ8" s="50"/>
      <c r="AR8" s="50"/>
      <c r="AS8" s="50"/>
      <c r="AT8" s="45">
        <f>データ!T6</f>
        <v>5.97</v>
      </c>
      <c r="AU8" s="45"/>
      <c r="AV8" s="45"/>
      <c r="AW8" s="45"/>
      <c r="AX8" s="45"/>
      <c r="AY8" s="45"/>
      <c r="AZ8" s="45"/>
      <c r="BA8" s="45"/>
      <c r="BB8" s="45">
        <f>データ!U6</f>
        <v>2635.68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99.91</v>
      </c>
      <c r="Q10" s="45"/>
      <c r="R10" s="45"/>
      <c r="S10" s="45"/>
      <c r="T10" s="45"/>
      <c r="U10" s="45"/>
      <c r="V10" s="45"/>
      <c r="W10" s="45">
        <f>データ!Q6</f>
        <v>86.48</v>
      </c>
      <c r="X10" s="45"/>
      <c r="Y10" s="45"/>
      <c r="Z10" s="45"/>
      <c r="AA10" s="45"/>
      <c r="AB10" s="45"/>
      <c r="AC10" s="45"/>
      <c r="AD10" s="50">
        <f>データ!R6</f>
        <v>1512</v>
      </c>
      <c r="AE10" s="50"/>
      <c r="AF10" s="50"/>
      <c r="AG10" s="50"/>
      <c r="AH10" s="50"/>
      <c r="AI10" s="50"/>
      <c r="AJ10" s="50"/>
      <c r="AK10" s="2"/>
      <c r="AL10" s="50">
        <f>データ!V6</f>
        <v>15697</v>
      </c>
      <c r="AM10" s="50"/>
      <c r="AN10" s="50"/>
      <c r="AO10" s="50"/>
      <c r="AP10" s="50"/>
      <c r="AQ10" s="50"/>
      <c r="AR10" s="50"/>
      <c r="AS10" s="50"/>
      <c r="AT10" s="45">
        <f>データ!W6</f>
        <v>2.88</v>
      </c>
      <c r="AU10" s="45"/>
      <c r="AV10" s="45"/>
      <c r="AW10" s="45"/>
      <c r="AX10" s="45"/>
      <c r="AY10" s="45"/>
      <c r="AZ10" s="45"/>
      <c r="BA10" s="45"/>
      <c r="BB10" s="45">
        <f>データ!X6</f>
        <v>5450.35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263036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京都府　大山崎町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Cb1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99.91</v>
      </c>
      <c r="Q6" s="34">
        <f t="shared" si="3"/>
        <v>86.48</v>
      </c>
      <c r="R6" s="34">
        <f t="shared" si="3"/>
        <v>1512</v>
      </c>
      <c r="S6" s="34">
        <f t="shared" si="3"/>
        <v>15735</v>
      </c>
      <c r="T6" s="34">
        <f t="shared" si="3"/>
        <v>5.97</v>
      </c>
      <c r="U6" s="34">
        <f t="shared" si="3"/>
        <v>2635.68</v>
      </c>
      <c r="V6" s="34">
        <f t="shared" si="3"/>
        <v>15697</v>
      </c>
      <c r="W6" s="34">
        <f t="shared" si="3"/>
        <v>2.88</v>
      </c>
      <c r="X6" s="34">
        <f t="shared" si="3"/>
        <v>5450.35</v>
      </c>
      <c r="Y6" s="35">
        <f>IF(Y7="",NA(),Y7)</f>
        <v>77.099999999999994</v>
      </c>
      <c r="Z6" s="35">
        <f t="shared" ref="Z6:AH6" si="4">IF(Z7="",NA(),Z7)</f>
        <v>90.45</v>
      </c>
      <c r="AA6" s="35">
        <f t="shared" si="4"/>
        <v>90.39</v>
      </c>
      <c r="AB6" s="35">
        <f t="shared" si="4"/>
        <v>83.34</v>
      </c>
      <c r="AC6" s="35">
        <f t="shared" si="4"/>
        <v>86.83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469.87</v>
      </c>
      <c r="BG6" s="35">
        <f t="shared" ref="BG6:BO6" si="7">IF(BG7="",NA(),BG7)</f>
        <v>375.04</v>
      </c>
      <c r="BH6" s="35">
        <f t="shared" si="7"/>
        <v>352.21</v>
      </c>
      <c r="BI6" s="35">
        <f t="shared" si="7"/>
        <v>375.46</v>
      </c>
      <c r="BJ6" s="35">
        <f t="shared" si="7"/>
        <v>437.95</v>
      </c>
      <c r="BK6" s="35">
        <f t="shared" si="7"/>
        <v>987.09</v>
      </c>
      <c r="BL6" s="35">
        <f t="shared" si="7"/>
        <v>904.16</v>
      </c>
      <c r="BM6" s="35">
        <f t="shared" si="7"/>
        <v>641.22</v>
      </c>
      <c r="BN6" s="35">
        <f t="shared" si="7"/>
        <v>681.23</v>
      </c>
      <c r="BO6" s="35">
        <f t="shared" si="7"/>
        <v>773.95</v>
      </c>
      <c r="BP6" s="34" t="str">
        <f>IF(BP7="","",IF(BP7="-","【-】","【"&amp;SUBSTITUTE(TEXT(BP7,"#,##0.00"),"-","△")&amp;"】"))</f>
        <v>【728.30】</v>
      </c>
      <c r="BQ6" s="35">
        <f>IF(BQ7="",NA(),BQ7)</f>
        <v>92.76</v>
      </c>
      <c r="BR6" s="35">
        <f t="shared" ref="BR6:BZ6" si="8">IF(BR7="",NA(),BR7)</f>
        <v>107.84</v>
      </c>
      <c r="BS6" s="35">
        <f t="shared" si="8"/>
        <v>110.04</v>
      </c>
      <c r="BT6" s="35">
        <f t="shared" si="8"/>
        <v>87.17</v>
      </c>
      <c r="BU6" s="35">
        <f t="shared" si="8"/>
        <v>88.25</v>
      </c>
      <c r="BV6" s="35">
        <f t="shared" si="8"/>
        <v>66.14</v>
      </c>
      <c r="BW6" s="35">
        <f t="shared" si="8"/>
        <v>69.72</v>
      </c>
      <c r="BX6" s="35">
        <f t="shared" si="8"/>
        <v>71.48</v>
      </c>
      <c r="BY6" s="35">
        <f t="shared" si="8"/>
        <v>76.84</v>
      </c>
      <c r="BZ6" s="35">
        <f t="shared" si="8"/>
        <v>72.87</v>
      </c>
      <c r="CA6" s="34" t="str">
        <f>IF(CA7="","",IF(CA7="-","【-】","【"&amp;SUBSTITUTE(TEXT(CA7,"#,##0.00"),"-","△")&amp;"】"))</f>
        <v>【100.04】</v>
      </c>
      <c r="CB6" s="35">
        <f>IF(CB7="",NA(),CB7)</f>
        <v>126.28</v>
      </c>
      <c r="CC6" s="35">
        <f t="shared" ref="CC6:CK6" si="9">IF(CC7="",NA(),CC7)</f>
        <v>114</v>
      </c>
      <c r="CD6" s="35">
        <f t="shared" si="9"/>
        <v>114.34</v>
      </c>
      <c r="CE6" s="35">
        <f t="shared" si="9"/>
        <v>137.06</v>
      </c>
      <c r="CF6" s="35">
        <f t="shared" si="9"/>
        <v>127.82</v>
      </c>
      <c r="CG6" s="35">
        <f t="shared" si="9"/>
        <v>153.74</v>
      </c>
      <c r="CH6" s="35">
        <f t="shared" si="9"/>
        <v>150.53</v>
      </c>
      <c r="CI6" s="35">
        <f t="shared" si="9"/>
        <v>170.07</v>
      </c>
      <c r="CJ6" s="35">
        <f t="shared" si="9"/>
        <v>160.72999999999999</v>
      </c>
      <c r="CK6" s="35">
        <f t="shared" si="9"/>
        <v>160.55000000000001</v>
      </c>
      <c r="CL6" s="34" t="str">
        <f>IF(CL7="","",IF(CL7="-","【-】","【"&amp;SUBSTITUTE(TEXT(CL7,"#,##0.00"),"-","△")&amp;"】"))</f>
        <v>【137.82】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68.33</v>
      </c>
      <c r="CS6" s="35">
        <f t="shared" si="10"/>
        <v>65.22</v>
      </c>
      <c r="CT6" s="35">
        <f t="shared" si="10"/>
        <v>62.16</v>
      </c>
      <c r="CU6" s="35">
        <f t="shared" si="10"/>
        <v>59.97</v>
      </c>
      <c r="CV6" s="35">
        <f t="shared" si="10"/>
        <v>56.35</v>
      </c>
      <c r="CW6" s="34" t="str">
        <f>IF(CW7="","",IF(CW7="-","【-】","【"&amp;SUBSTITUTE(TEXT(CW7,"#,##0.00"),"-","△")&amp;"】"))</f>
        <v>【60.09】</v>
      </c>
      <c r="CX6" s="35">
        <f>IF(CX7="",NA(),CX7)</f>
        <v>98.91</v>
      </c>
      <c r="CY6" s="35">
        <f t="shared" ref="CY6:DG6" si="11">IF(CY7="",NA(),CY7)</f>
        <v>99.35</v>
      </c>
      <c r="CZ6" s="35">
        <f t="shared" si="11"/>
        <v>99.35</v>
      </c>
      <c r="DA6" s="35">
        <f t="shared" si="11"/>
        <v>99.35</v>
      </c>
      <c r="DB6" s="35">
        <f t="shared" si="11"/>
        <v>99.35</v>
      </c>
      <c r="DC6" s="35">
        <f t="shared" si="11"/>
        <v>92.52</v>
      </c>
      <c r="DD6" s="35">
        <f t="shared" si="11"/>
        <v>92.94</v>
      </c>
      <c r="DE6" s="35">
        <f t="shared" si="11"/>
        <v>95.73</v>
      </c>
      <c r="DF6" s="35">
        <f t="shared" si="11"/>
        <v>94.8</v>
      </c>
      <c r="DG6" s="35">
        <f t="shared" si="11"/>
        <v>93.3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0.54</v>
      </c>
      <c r="EF6" s="34">
        <f t="shared" ref="EF6:EN6" si="14">IF(EF7="",NA(),EF7)</f>
        <v>0</v>
      </c>
      <c r="EG6" s="35">
        <f t="shared" si="14"/>
        <v>0.24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0.19</v>
      </c>
      <c r="EL6" s="35">
        <f t="shared" si="14"/>
        <v>7.0000000000000007E-2</v>
      </c>
      <c r="EM6" s="35">
        <f t="shared" si="14"/>
        <v>1.08</v>
      </c>
      <c r="EN6" s="35">
        <f t="shared" si="14"/>
        <v>1.1499999999999999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263036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99.91</v>
      </c>
      <c r="Q7" s="38">
        <v>86.48</v>
      </c>
      <c r="R7" s="38">
        <v>1512</v>
      </c>
      <c r="S7" s="38">
        <v>15735</v>
      </c>
      <c r="T7" s="38">
        <v>5.97</v>
      </c>
      <c r="U7" s="38">
        <v>2635.68</v>
      </c>
      <c r="V7" s="38">
        <v>15697</v>
      </c>
      <c r="W7" s="38">
        <v>2.88</v>
      </c>
      <c r="X7" s="38">
        <v>5450.35</v>
      </c>
      <c r="Y7" s="38">
        <v>77.099999999999994</v>
      </c>
      <c r="Z7" s="38">
        <v>90.45</v>
      </c>
      <c r="AA7" s="38">
        <v>90.39</v>
      </c>
      <c r="AB7" s="38">
        <v>83.34</v>
      </c>
      <c r="AC7" s="38">
        <v>86.83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469.87</v>
      </c>
      <c r="BG7" s="38">
        <v>375.04</v>
      </c>
      <c r="BH7" s="38">
        <v>352.21</v>
      </c>
      <c r="BI7" s="38">
        <v>375.46</v>
      </c>
      <c r="BJ7" s="38">
        <v>437.95</v>
      </c>
      <c r="BK7" s="38">
        <v>987.09</v>
      </c>
      <c r="BL7" s="38">
        <v>904.16</v>
      </c>
      <c r="BM7" s="38">
        <v>641.22</v>
      </c>
      <c r="BN7" s="38">
        <v>681.23</v>
      </c>
      <c r="BO7" s="38">
        <v>773.95</v>
      </c>
      <c r="BP7" s="38">
        <v>728.3</v>
      </c>
      <c r="BQ7" s="38">
        <v>92.76</v>
      </c>
      <c r="BR7" s="38">
        <v>107.84</v>
      </c>
      <c r="BS7" s="38">
        <v>110.04</v>
      </c>
      <c r="BT7" s="38">
        <v>87.17</v>
      </c>
      <c r="BU7" s="38">
        <v>88.25</v>
      </c>
      <c r="BV7" s="38">
        <v>66.14</v>
      </c>
      <c r="BW7" s="38">
        <v>69.72</v>
      </c>
      <c r="BX7" s="38">
        <v>71.48</v>
      </c>
      <c r="BY7" s="38">
        <v>76.84</v>
      </c>
      <c r="BZ7" s="38">
        <v>72.87</v>
      </c>
      <c r="CA7" s="38">
        <v>100.04</v>
      </c>
      <c r="CB7" s="38">
        <v>126.28</v>
      </c>
      <c r="CC7" s="38">
        <v>114</v>
      </c>
      <c r="CD7" s="38">
        <v>114.34</v>
      </c>
      <c r="CE7" s="38">
        <v>137.06</v>
      </c>
      <c r="CF7" s="38">
        <v>127.82</v>
      </c>
      <c r="CG7" s="38">
        <v>153.74</v>
      </c>
      <c r="CH7" s="38">
        <v>150.53</v>
      </c>
      <c r="CI7" s="38">
        <v>170.07</v>
      </c>
      <c r="CJ7" s="38">
        <v>160.72999999999999</v>
      </c>
      <c r="CK7" s="38">
        <v>160.55000000000001</v>
      </c>
      <c r="CL7" s="38">
        <v>137.82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68.33</v>
      </c>
      <c r="CS7" s="38">
        <v>65.22</v>
      </c>
      <c r="CT7" s="38">
        <v>62.16</v>
      </c>
      <c r="CU7" s="38">
        <v>59.97</v>
      </c>
      <c r="CV7" s="38">
        <v>56.35</v>
      </c>
      <c r="CW7" s="38">
        <v>60.09</v>
      </c>
      <c r="CX7" s="38">
        <v>98.91</v>
      </c>
      <c r="CY7" s="38">
        <v>99.35</v>
      </c>
      <c r="CZ7" s="38">
        <v>99.35</v>
      </c>
      <c r="DA7" s="38">
        <v>99.35</v>
      </c>
      <c r="DB7" s="38">
        <v>99.35</v>
      </c>
      <c r="DC7" s="38">
        <v>92.52</v>
      </c>
      <c r="DD7" s="38">
        <v>92.94</v>
      </c>
      <c r="DE7" s="38">
        <v>95.73</v>
      </c>
      <c r="DF7" s="38">
        <v>94.8</v>
      </c>
      <c r="DG7" s="38">
        <v>93.3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0.54</v>
      </c>
      <c r="EF7" s="38">
        <v>0</v>
      </c>
      <c r="EG7" s="38">
        <v>0.24</v>
      </c>
      <c r="EH7" s="38">
        <v>0</v>
      </c>
      <c r="EI7" s="38">
        <v>0</v>
      </c>
      <c r="EJ7" s="38">
        <v>0.09</v>
      </c>
      <c r="EK7" s="38">
        <v>0.19</v>
      </c>
      <c r="EL7" s="38">
        <v>7.0000000000000007E-2</v>
      </c>
      <c r="EM7" s="38">
        <v>1.08</v>
      </c>
      <c r="EN7" s="38">
        <v>1.1499999999999999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　祐加</dc:creator>
  <cp:lastModifiedBy>＊</cp:lastModifiedBy>
  <cp:lastPrinted>2018-02-02T02:21:38Z</cp:lastPrinted>
  <dcterms:created xsi:type="dcterms:W3CDTF">2018-02-15T10:52:00Z</dcterms:created>
  <dcterms:modified xsi:type="dcterms:W3CDTF">2018-02-15T10:52:01Z</dcterms:modified>
</cp:coreProperties>
</file>