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jh051\n\水道業務課\水道業務\水道総務係\決算統計\経営比較分析\H28　経営比較分析\"/>
    </mc:Choice>
  </mc:AlternateContent>
  <workbookProtection workbookPassword="B319"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AL10" i="4" s="1"/>
  <c r="T6" i="5"/>
  <c r="BB8" i="4" s="1"/>
  <c r="S6" i="5"/>
  <c r="AT8" i="4" s="1"/>
  <c r="R6" i="5"/>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AT10" i="4"/>
  <c r="W10" i="4"/>
  <c r="P10" i="4"/>
  <c r="I10" i="4"/>
  <c r="AL8" i="4"/>
  <c r="P8" i="4"/>
  <c r="I8" i="4"/>
  <c r="B8" i="4"/>
  <c r="C10" i="5" l="1"/>
  <c r="D10" i="5"/>
  <c r="E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<sst xmlns="http://schemas.openxmlformats.org/spreadsheetml/2006/main" count="237" uniqueCount="123">
  <si>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</si>
  <si>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</si>
  <si>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</si>
  <si>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</si>
  <si>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</si>
  <si>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</si>
  <si>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</si>
  <si>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</si>
  <si>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</si>
  <si>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</si>
  <si>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</si>
  <si>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</si>
  <si>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</si>
  <si>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</si>
  <si>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</si>
  <si>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</si>
  <si>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</si>
  <si>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</si>
  <si>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</si>
  <si>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</si>
  <si>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</si>
  <si>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</si>
  <si>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</si>
  <si>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</si>
  <si>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</si>
  <si>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</si>
  <si>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</si>
  <si>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</si>
  <si>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</si>
  <si>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</si>
  <si>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</si>
  <si>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</si>
  <si>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</si>
  <si>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</si>
  <si>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</si>
  <si>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</si>
  <si>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</si>
  <si>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</si>
  <si>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</si>
  <si>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</si>
  <si>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</si>
  <si>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</si>
  <si>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</si>
  <si>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</si>
  <si>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</si>
  <si>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</si>
  <si>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</si>
  <si>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</si>
  <si>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</si>
  <si>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</si>
  <si>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</si>
  <si>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</si>
  <si>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</si>
  <si>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</si>
  <si>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</si>
  <si>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</si>
  <si>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</si>
  <si>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</si>
  <si>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</si>
  <si>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</si>
  <si>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</si>
  <si>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</si>
  <si>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</si>
  <si>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</si>
  <si>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</si>
  <si>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</si>
  <si>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</si>
  <si>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</si>
  <si>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</si>
  <si>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</si>
  <si>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</si>
  <si>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</si>
  <si>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</si>
  <si>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</si>
  <si>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</si>
  <si>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</si>
  <si>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</si>
  <si>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</si>
  <si>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</si>
  <si>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</si>
  <si>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</si>
  <si>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</si>
  <si>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</si>
  <si>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</si>
  <si>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</si>
  <si>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</si>
  <si>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</si>
  <si>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</si>
  <si>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</si>
  <si>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</si>
  <si>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</si>
  <si>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</si>
  <si>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</si>
  <si>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</si>
  <si>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</si>
  <si>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</si>
  <si>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</si>
  <si>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</si>
  <si>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</si>
  <si>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</si>
  <si>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</si>
  <si>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</si>
  <si>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</si>
  <si>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</si>
  <si>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</si>
  <si>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</si>
  <si>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</si>
  <si>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京都府　木津川市</t>
  </si>
  <si>
    <t>法非適用</t>
  </si>
  <si>
    <t>水道事業</t>
  </si>
  <si>
    <t>簡易水道事業</t>
  </si>
  <si>
    <t>D4</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</si>
  <si>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</si>
  <si>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</si>
  <si>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</si>
  <si>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</si>
  <si>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</si>
  <si>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</si>
  <si>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</si>
  <si>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</si>
  <si>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③管路更新率は、平成28年度は舗装復旧工事のみの実施であったため、0となっているが、平成27年度までは類似団体平均を大きく上回っている。平成15年度から継続実施している基幹改良事業によるものであり、計画していた基幹改良事業は平成28年度で完了となる。</t>
    <phoneticPr fontId="4"/>
  </si>
  <si>
    <t>　木津川市の簡易水道事業は、市街化調整区域内のみで実施していることに加え、その中心的な地域が史跡恭仁宮跡の公有化を進めている地域であり、今後給水人口及び有収水量の増加による収益の向上が望めない。
　このようなことから、平成29年4月に水道事業に統合し、経費の削減を図っている。</t>
    <phoneticPr fontId="4"/>
  </si>
  <si>
    <t>　①収益的収支比率は類似団体平均値を上回っていたが、平成27年度は下回り、100％未満と赤字が続いている。④企業債残高対給水収益比率は、基幹改良事業に伴う企業債の借入により増加傾向にある。
　⑥給水原価は企業債元利償還金の増加が要因となって増加傾向にあり、そのため、⑤料金回収率は減少傾向にある。⑦施設利用率は類似団体平均値を上回っているが、低下傾向にある。⑧有収率は類似団体平均値を大きく上回っており、平成15年度から継続実施している基幹改良事業の成果が表れている。
　経営指標が低迷している要因は、いずれも給水人口及び有収水量の減少に起因する給水収益の悪化である。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</si>
</sst>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5.78</c:v>
                </c:pt>
                <c:pt idx="1">
                  <c:v>4.24</c:v>
                </c:pt>
                <c:pt idx="2">
                  <c:v>9.2799999999999994</c:v>
                </c:pt>
                <c:pt idx="3">
                  <c:v>1.9</c:v>
                </c:pt>
                <c:pt idx="4" formatCode="#,##0.00;&quot;△&quot;#,##0.00">
                  <c:v>0</c:v>
                </c:pt>
              </c:numCache>
            </c:numRef>
          </c:val>
        </c:ser>
        <c:dLbls>
          <c:showLegendKey val="0"/>
          <c:showVal val="0"/>
          <c:showCatName val="0"/>
          <c:showSerName val="0"/>
          <c:showPercent val="0"/>
          <c:showBubbleSize val="0"/>
        </c:dLbls>
        <c:gapWidth val="150"/>
        <c:axId val="247947392"/>
        <c:axId val="247946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0.37</c:v>
                </c:pt>
                <c:pt idx="1">
                  <c:v>0.7</c:v>
                </c:pt>
                <c:pt idx="2">
                  <c:v>0.91</c:v>
                </c:pt>
                <c:pt idx="3">
                  <c:v>1.26</c:v>
                </c:pt>
                <c:pt idx="4">
                  <c:v>0.78</c:v>
                </c:pt>
              </c:numCache>
            </c:numRef>
          </c:val>
          <c:smooth val="0"/>
        </c:ser>
        <c:dLbls>
          <c:showLegendKey val="0"/>
          <c:showVal val="0"/>
          <c:showCatName val="0"/>
          <c:showSerName val="0"/>
          <c:showPercent val="0"/>
          <c:showBubbleSize val="0"/>
        </c:dLbls>
        <c:marker val="1"/>
        <c:smooth val="0"/>
        <c:axId val="247947392"/>
        <c:axId val="247946608"/>
      </c:lineChart>
      <c:dateAx>
        <c:axId val="247947392"/>
        <c:scaling>
          <c:orientation val="minMax"/>
        </c:scaling>
        <c:delete val="1"/>
        <c:axPos val="b"/>
        <c:numFmt formatCode="ge" sourceLinked="1"/>
        <c:majorTickMark val="none"/>
        <c:minorTickMark val="none"/>
        <c:tickLblPos val="none"/>
        <c:crossAx val="247946608"/>
        <c:crosses val="autoZero"/>
        <c:auto val="1"/>
        <c:lblOffset val="100"/>
        <c:baseTimeUnit val="years"/>
      </c:dateAx>
      <c:valAx>
        <c:axId val="24794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94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97.04</c:v>
                </c:pt>
                <c:pt idx="1">
                  <c:v>78.489999999999995</c:v>
                </c:pt>
                <c:pt idx="2">
                  <c:v>77.209999999999994</c:v>
                </c:pt>
                <c:pt idx="3">
                  <c:v>68.69</c:v>
                </c:pt>
                <c:pt idx="4">
                  <c:v>70.510000000000005</c:v>
                </c:pt>
              </c:numCache>
            </c:numRef>
          </c:val>
        </c:ser>
        <c:dLbls>
          <c:showLegendKey val="0"/>
          <c:showVal val="0"/>
          <c:showCatName val="0"/>
          <c:showSerName val="0"/>
          <c:showPercent val="0"/>
          <c:showBubbleSize val="0"/>
        </c:dLbls>
        <c:gapWidth val="150"/>
        <c:axId val="482013168"/>
        <c:axId val="482014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70.760000000000005</c:v>
                </c:pt>
                <c:pt idx="1">
                  <c:v>71.66</c:v>
                </c:pt>
                <c:pt idx="2">
                  <c:v>73.06</c:v>
                </c:pt>
                <c:pt idx="3">
                  <c:v>72.03</c:v>
                </c:pt>
                <c:pt idx="4">
                  <c:v>72.11</c:v>
                </c:pt>
              </c:numCache>
            </c:numRef>
          </c:val>
          <c:smooth val="0"/>
        </c:ser>
        <c:dLbls>
          <c:showLegendKey val="0"/>
          <c:showVal val="0"/>
          <c:showCatName val="0"/>
          <c:showSerName val="0"/>
          <c:showPercent val="0"/>
          <c:showBubbleSize val="0"/>
        </c:dLbls>
        <c:marker val="1"/>
        <c:smooth val="0"/>
        <c:axId val="482013168"/>
        <c:axId val="482014736"/>
      </c:lineChart>
      <c:dateAx>
        <c:axId val="482013168"/>
        <c:scaling>
          <c:orientation val="minMax"/>
        </c:scaling>
        <c:delete val="1"/>
        <c:axPos val="b"/>
        <c:numFmt formatCode="ge" sourceLinked="1"/>
        <c:majorTickMark val="none"/>
        <c:minorTickMark val="none"/>
        <c:tickLblPos val="none"/>
        <c:crossAx val="482014736"/>
        <c:crosses val="autoZero"/>
        <c:auto val="1"/>
        <c:lblOffset val="100"/>
        <c:baseTimeUnit val="years"/>
      </c:dateAx>
      <c:valAx>
        <c:axId val="48201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201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82013560"/>
        <c:axId val="482011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82013560"/>
        <c:axId val="482011992"/>
      </c:lineChart>
      <c:dateAx>
        <c:axId val="482013560"/>
        <c:scaling>
          <c:orientation val="minMax"/>
        </c:scaling>
        <c:delete val="1"/>
        <c:axPos val="b"/>
        <c:numFmt formatCode="ge" sourceLinked="1"/>
        <c:majorTickMark val="none"/>
        <c:minorTickMark val="none"/>
        <c:tickLblPos val="none"/>
        <c:crossAx val="482011992"/>
        <c:crosses val="autoZero"/>
        <c:auto val="1"/>
        <c:lblOffset val="100"/>
        <c:baseTimeUnit val="years"/>
      </c:dateAx>
      <c:valAx>
        <c:axId val="482011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2013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85154744"/>
        <c:axId val="48515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85154744"/>
        <c:axId val="485155136"/>
      </c:lineChart>
      <c:dateAx>
        <c:axId val="485154744"/>
        <c:scaling>
          <c:orientation val="minMax"/>
        </c:scaling>
        <c:delete val="1"/>
        <c:axPos val="b"/>
        <c:numFmt formatCode="ge" sourceLinked="1"/>
        <c:majorTickMark val="none"/>
        <c:minorTickMark val="none"/>
        <c:tickLblPos val="none"/>
        <c:crossAx val="485155136"/>
        <c:crosses val="autoZero"/>
        <c:auto val="1"/>
        <c:lblOffset val="100"/>
        <c:baseTimeUnit val="years"/>
      </c:dateAx>
      <c:valAx>
        <c:axId val="48515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5154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85157880"/>
        <c:axId val="48515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85157880"/>
        <c:axId val="485155920"/>
      </c:lineChart>
      <c:dateAx>
        <c:axId val="485157880"/>
        <c:scaling>
          <c:orientation val="minMax"/>
        </c:scaling>
        <c:delete val="1"/>
        <c:axPos val="b"/>
        <c:numFmt formatCode="ge" sourceLinked="1"/>
        <c:majorTickMark val="none"/>
        <c:minorTickMark val="none"/>
        <c:tickLblPos val="none"/>
        <c:crossAx val="485155920"/>
        <c:crosses val="autoZero"/>
        <c:auto val="1"/>
        <c:lblOffset val="100"/>
        <c:baseTimeUnit val="years"/>
      </c:dateAx>
      <c:valAx>
        <c:axId val="48515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5157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80887016"/>
        <c:axId val="480887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80887016"/>
        <c:axId val="480887800"/>
      </c:lineChart>
      <c:dateAx>
        <c:axId val="480887016"/>
        <c:scaling>
          <c:orientation val="minMax"/>
        </c:scaling>
        <c:delete val="1"/>
        <c:axPos val="b"/>
        <c:numFmt formatCode="ge" sourceLinked="1"/>
        <c:majorTickMark val="none"/>
        <c:minorTickMark val="none"/>
        <c:tickLblPos val="none"/>
        <c:crossAx val="480887800"/>
        <c:crosses val="autoZero"/>
        <c:auto val="1"/>
        <c:lblOffset val="100"/>
        <c:baseTimeUnit val="years"/>
      </c:dateAx>
      <c:valAx>
        <c:axId val="480887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0887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2424.33</c:v>
                </c:pt>
                <c:pt idx="1">
                  <c:v>3040.6</c:v>
                </c:pt>
                <c:pt idx="2">
                  <c:v>3323.87</c:v>
                </c:pt>
                <c:pt idx="3">
                  <c:v>3917.35</c:v>
                </c:pt>
                <c:pt idx="4">
                  <c:v>4356.68</c:v>
                </c:pt>
              </c:numCache>
            </c:numRef>
          </c:val>
        </c:ser>
        <c:dLbls>
          <c:showLegendKey val="0"/>
          <c:showVal val="0"/>
          <c:showCatName val="0"/>
          <c:showSerName val="0"/>
          <c:showPercent val="0"/>
          <c:showBubbleSize val="0"/>
        </c:dLbls>
        <c:gapWidth val="150"/>
        <c:axId val="480888584"/>
        <c:axId val="48088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1496.15</c:v>
                </c:pt>
                <c:pt idx="1">
                  <c:v>1462.56</c:v>
                </c:pt>
                <c:pt idx="2">
                  <c:v>1486.62</c:v>
                </c:pt>
                <c:pt idx="3">
                  <c:v>1510.14</c:v>
                </c:pt>
                <c:pt idx="4">
                  <c:v>1595.62</c:v>
                </c:pt>
              </c:numCache>
            </c:numRef>
          </c:val>
          <c:smooth val="0"/>
        </c:ser>
        <c:dLbls>
          <c:showLegendKey val="0"/>
          <c:showVal val="0"/>
          <c:showCatName val="0"/>
          <c:showSerName val="0"/>
          <c:showPercent val="0"/>
          <c:showBubbleSize val="0"/>
        </c:dLbls>
        <c:marker val="1"/>
        <c:smooth val="0"/>
        <c:axId val="480888584"/>
        <c:axId val="480887408"/>
      </c:lineChart>
      <c:dateAx>
        <c:axId val="480888584"/>
        <c:scaling>
          <c:orientation val="minMax"/>
        </c:scaling>
        <c:delete val="1"/>
        <c:axPos val="b"/>
        <c:numFmt formatCode="ge" sourceLinked="1"/>
        <c:majorTickMark val="none"/>
        <c:minorTickMark val="none"/>
        <c:tickLblPos val="none"/>
        <c:crossAx val="480887408"/>
        <c:crosses val="autoZero"/>
        <c:auto val="1"/>
        <c:lblOffset val="100"/>
        <c:baseTimeUnit val="years"/>
      </c:dateAx>
      <c:valAx>
        <c:axId val="48088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0888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47.28</c:v>
                </c:pt>
                <c:pt idx="1">
                  <c:v>47.01</c:v>
                </c:pt>
                <c:pt idx="2">
                  <c:v>40.479999999999997</c:v>
                </c:pt>
                <c:pt idx="3">
                  <c:v>35.89</c:v>
                </c:pt>
                <c:pt idx="4">
                  <c:v>33.89</c:v>
                </c:pt>
              </c:numCache>
            </c:numRef>
          </c:val>
        </c:ser>
        <c:dLbls>
          <c:showLegendKey val="0"/>
          <c:showVal val="0"/>
          <c:showCatName val="0"/>
          <c:showSerName val="0"/>
          <c:showPercent val="0"/>
          <c:showBubbleSize val="0"/>
        </c:dLbls>
        <c:gapWidth val="150"/>
        <c:axId val="488126008"/>
        <c:axId val="48812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33.01</c:v>
                </c:pt>
                <c:pt idx="1">
                  <c:v>32.39</c:v>
                </c:pt>
                <c:pt idx="2">
                  <c:v>24.39</c:v>
                </c:pt>
                <c:pt idx="3">
                  <c:v>22.67</c:v>
                </c:pt>
                <c:pt idx="4">
                  <c:v>37.92</c:v>
                </c:pt>
              </c:numCache>
            </c:numRef>
          </c:val>
          <c:smooth val="0"/>
        </c:ser>
        <c:dLbls>
          <c:showLegendKey val="0"/>
          <c:showVal val="0"/>
          <c:showCatName val="0"/>
          <c:showSerName val="0"/>
          <c:showPercent val="0"/>
          <c:showBubbleSize val="0"/>
        </c:dLbls>
        <c:marker val="1"/>
        <c:smooth val="0"/>
        <c:axId val="488126008"/>
        <c:axId val="488125616"/>
      </c:lineChart>
      <c:dateAx>
        <c:axId val="488126008"/>
        <c:scaling>
          <c:orientation val="minMax"/>
        </c:scaling>
        <c:delete val="1"/>
        <c:axPos val="b"/>
        <c:numFmt formatCode="ge" sourceLinked="1"/>
        <c:majorTickMark val="none"/>
        <c:minorTickMark val="none"/>
        <c:tickLblPos val="none"/>
        <c:crossAx val="488125616"/>
        <c:crosses val="autoZero"/>
        <c:auto val="1"/>
        <c:lblOffset val="100"/>
        <c:baseTimeUnit val="years"/>
      </c:dateAx>
      <c:valAx>
        <c:axId val="48812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8126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320.58999999999997</c:v>
                </c:pt>
                <c:pt idx="1">
                  <c:v>330.53</c:v>
                </c:pt>
                <c:pt idx="2">
                  <c:v>388.99</c:v>
                </c:pt>
                <c:pt idx="3">
                  <c:v>436.49</c:v>
                </c:pt>
                <c:pt idx="4">
                  <c:v>432.82</c:v>
                </c:pt>
              </c:numCache>
            </c:numRef>
          </c:val>
        </c:ser>
        <c:dLbls>
          <c:showLegendKey val="0"/>
          <c:showVal val="0"/>
          <c:showCatName val="0"/>
          <c:showSerName val="0"/>
          <c:showPercent val="0"/>
          <c:showBubbleSize val="0"/>
        </c:dLbls>
        <c:gapWidth val="150"/>
        <c:axId val="480886624"/>
        <c:axId val="488124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523.08000000000004</c:v>
                </c:pt>
                <c:pt idx="1">
                  <c:v>530.83000000000004</c:v>
                </c:pt>
                <c:pt idx="2">
                  <c:v>734.18</c:v>
                </c:pt>
                <c:pt idx="3">
                  <c:v>789.62</c:v>
                </c:pt>
                <c:pt idx="4">
                  <c:v>423.18</c:v>
                </c:pt>
              </c:numCache>
            </c:numRef>
          </c:val>
          <c:smooth val="0"/>
        </c:ser>
        <c:dLbls>
          <c:showLegendKey val="0"/>
          <c:showVal val="0"/>
          <c:showCatName val="0"/>
          <c:showSerName val="0"/>
          <c:showPercent val="0"/>
          <c:showBubbleSize val="0"/>
        </c:dLbls>
        <c:marker val="1"/>
        <c:smooth val="0"/>
        <c:axId val="480886624"/>
        <c:axId val="488124440"/>
      </c:lineChart>
      <c:dateAx>
        <c:axId val="480886624"/>
        <c:scaling>
          <c:orientation val="minMax"/>
        </c:scaling>
        <c:delete val="1"/>
        <c:axPos val="b"/>
        <c:numFmt formatCode="ge" sourceLinked="1"/>
        <c:majorTickMark val="none"/>
        <c:minorTickMark val="none"/>
        <c:tickLblPos val="none"/>
        <c:crossAx val="488124440"/>
        <c:crosses val="autoZero"/>
        <c:auto val="1"/>
        <c:lblOffset val="100"/>
        <c:baseTimeUnit val="years"/>
      </c:dateAx>
      <c:valAx>
        <c:axId val="488124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088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66.3</c:v>
                </c:pt>
                <c:pt idx="1">
                  <c:v>59.67</c:v>
                </c:pt>
                <c:pt idx="2">
                  <c:v>57.67</c:v>
                </c:pt>
                <c:pt idx="3">
                  <c:v>56.18</c:v>
                </c:pt>
                <c:pt idx="4">
                  <c:v>48.89</c:v>
                </c:pt>
              </c:numCache>
            </c:numRef>
          </c:val>
        </c:ser>
        <c:dLbls>
          <c:showLegendKey val="0"/>
          <c:showVal val="0"/>
          <c:showCatName val="0"/>
          <c:showSerName val="0"/>
          <c:showPercent val="0"/>
          <c:showBubbleSize val="0"/>
        </c:dLbls>
        <c:gapWidth val="150"/>
        <c:axId val="484091400"/>
        <c:axId val="484091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51.11</c:v>
                </c:pt>
                <c:pt idx="1">
                  <c:v>50.49</c:v>
                </c:pt>
                <c:pt idx="2">
                  <c:v>48.36</c:v>
                </c:pt>
                <c:pt idx="3">
                  <c:v>48.7</c:v>
                </c:pt>
                <c:pt idx="4">
                  <c:v>46.9</c:v>
                </c:pt>
              </c:numCache>
            </c:numRef>
          </c:val>
          <c:smooth val="0"/>
        </c:ser>
        <c:dLbls>
          <c:showLegendKey val="0"/>
          <c:showVal val="0"/>
          <c:showCatName val="0"/>
          <c:showSerName val="0"/>
          <c:showPercent val="0"/>
          <c:showBubbleSize val="0"/>
        </c:dLbls>
        <c:marker val="1"/>
        <c:smooth val="0"/>
        <c:axId val="484091400"/>
        <c:axId val="484091008"/>
      </c:lineChart>
      <c:dateAx>
        <c:axId val="484091400"/>
        <c:scaling>
          <c:orientation val="minMax"/>
        </c:scaling>
        <c:delete val="1"/>
        <c:axPos val="b"/>
        <c:numFmt formatCode="ge" sourceLinked="1"/>
        <c:majorTickMark val="none"/>
        <c:minorTickMark val="none"/>
        <c:tickLblPos val="none"/>
        <c:crossAx val="484091008"/>
        <c:crosses val="autoZero"/>
        <c:auto val="1"/>
        <c:lblOffset val="100"/>
        <c:baseTimeUnit val="years"/>
      </c:dateAx>
      <c:valAx>
        <c:axId val="48409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4091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78.42</c:v>
                </c:pt>
                <c:pt idx="1">
                  <c:v>82.92</c:v>
                </c:pt>
                <c:pt idx="2">
                  <c:v>83.34</c:v>
                </c:pt>
                <c:pt idx="3">
                  <c:v>84.06</c:v>
                </c:pt>
                <c:pt idx="4">
                  <c:v>95.41</c:v>
                </c:pt>
              </c:numCache>
            </c:numRef>
          </c:val>
        </c:ser>
        <c:dLbls>
          <c:showLegendKey val="0"/>
          <c:showVal val="0"/>
          <c:showCatName val="0"/>
          <c:showSerName val="0"/>
          <c:showPercent val="0"/>
          <c:showBubbleSize val="0"/>
        </c:dLbls>
        <c:gapWidth val="150"/>
        <c:axId val="484089832"/>
        <c:axId val="484091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74.16</c:v>
                </c:pt>
                <c:pt idx="1">
                  <c:v>74.209999999999994</c:v>
                </c:pt>
                <c:pt idx="2">
                  <c:v>75.239999999999995</c:v>
                </c:pt>
                <c:pt idx="3">
                  <c:v>74.959999999999994</c:v>
                </c:pt>
                <c:pt idx="4">
                  <c:v>74.63</c:v>
                </c:pt>
              </c:numCache>
            </c:numRef>
          </c:val>
          <c:smooth val="0"/>
        </c:ser>
        <c:dLbls>
          <c:showLegendKey val="0"/>
          <c:showVal val="0"/>
          <c:showCatName val="0"/>
          <c:showSerName val="0"/>
          <c:showPercent val="0"/>
          <c:showBubbleSize val="0"/>
        </c:dLbls>
        <c:marker val="1"/>
        <c:smooth val="0"/>
        <c:axId val="484089832"/>
        <c:axId val="484091792"/>
      </c:lineChart>
      <c:dateAx>
        <c:axId val="484089832"/>
        <c:scaling>
          <c:orientation val="minMax"/>
        </c:scaling>
        <c:delete val="1"/>
        <c:axPos val="b"/>
        <c:numFmt formatCode="ge" sourceLinked="1"/>
        <c:majorTickMark val="none"/>
        <c:minorTickMark val="none"/>
        <c:tickLblPos val="none"/>
        <c:crossAx val="484091792"/>
        <c:crosses val="autoZero"/>
        <c:auto val="1"/>
        <c:lblOffset val="100"/>
        <c:baseTimeUnit val="years"/>
      </c:dateAx>
      <c:valAx>
        <c:axId val="48409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4089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13" zoomScaleNormal="100"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京都府　木津川市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D4</v>
      </c>
      <c r="X8" s="49"/>
      <c r="Y8" s="49"/>
      <c r="Z8" s="49"/>
      <c r="AA8" s="49"/>
      <c r="AB8" s="49"/>
      <c r="AC8" s="49"/>
      <c r="AD8" s="50" t="s">
        <v>119</v>
      </c>
      <c r="AE8" s="50"/>
      <c r="AF8" s="50"/>
      <c r="AG8" s="50"/>
      <c r="AH8" s="50"/>
      <c r="AI8" s="50"/>
      <c r="AJ8" s="50"/>
      <c r="AK8" s="2"/>
      <c r="AL8" s="51">
        <f>データ!$R$6</f>
        <v>75161</v>
      </c>
      <c r="AM8" s="51"/>
      <c r="AN8" s="51"/>
      <c r="AO8" s="51"/>
      <c r="AP8" s="51"/>
      <c r="AQ8" s="51"/>
      <c r="AR8" s="51"/>
      <c r="AS8" s="51"/>
      <c r="AT8" s="46">
        <f>データ!$S$6</f>
        <v>85.13</v>
      </c>
      <c r="AU8" s="46"/>
      <c r="AV8" s="46"/>
      <c r="AW8" s="46"/>
      <c r="AX8" s="46"/>
      <c r="AY8" s="46"/>
      <c r="AZ8" s="46"/>
      <c r="BA8" s="46"/>
      <c r="BB8" s="46">
        <f>データ!$T$6</f>
        <v>882.9</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t="str">
        <f>データ!$O$6</f>
        <v>該当数値なし</v>
      </c>
      <c r="J10" s="46"/>
      <c r="K10" s="46"/>
      <c r="L10" s="46"/>
      <c r="M10" s="46"/>
      <c r="N10" s="46"/>
      <c r="O10" s="46"/>
      <c r="P10" s="46">
        <f>データ!$P$6</f>
        <v>2.0699999999999998</v>
      </c>
      <c r="Q10" s="46"/>
      <c r="R10" s="46"/>
      <c r="S10" s="46"/>
      <c r="T10" s="46"/>
      <c r="U10" s="46"/>
      <c r="V10" s="46"/>
      <c r="W10" s="51">
        <f>データ!$Q$6</f>
        <v>2592</v>
      </c>
      <c r="X10" s="51"/>
      <c r="Y10" s="51"/>
      <c r="Z10" s="51"/>
      <c r="AA10" s="51"/>
      <c r="AB10" s="51"/>
      <c r="AC10" s="51"/>
      <c r="AD10" s="2"/>
      <c r="AE10" s="2"/>
      <c r="AF10" s="2"/>
      <c r="AG10" s="2"/>
      <c r="AH10" s="2"/>
      <c r="AI10" s="2"/>
      <c r="AJ10" s="2"/>
      <c r="AK10" s="2"/>
      <c r="AL10" s="51">
        <f>データ!$U$6</f>
        <v>1567</v>
      </c>
      <c r="AM10" s="51"/>
      <c r="AN10" s="51"/>
      <c r="AO10" s="51"/>
      <c r="AP10" s="51"/>
      <c r="AQ10" s="51"/>
      <c r="AR10" s="51"/>
      <c r="AS10" s="51"/>
      <c r="AT10" s="46">
        <f>データ!$V$6</f>
        <v>3.1</v>
      </c>
      <c r="AU10" s="46"/>
      <c r="AV10" s="46"/>
      <c r="AW10" s="46"/>
      <c r="AX10" s="46"/>
      <c r="AY10" s="46"/>
      <c r="AZ10" s="46"/>
      <c r="BA10" s="46"/>
      <c r="BB10" s="46">
        <f>データ!$W$6</f>
        <v>505.48</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122</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120</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121</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56</v>
      </c>
      <c r="B3" s="30" t="s">
        <v>57</v>
      </c>
      <c r="C3" s="30" t="s">
        <v>58</v>
      </c>
      <c r="D3" s="30" t="s">
        <v>59</v>
      </c>
      <c r="E3" s="30" t="s">
        <v>60</v>
      </c>
      <c r="F3" s="30" t="s">
        <v>61</v>
      </c>
      <c r="G3" s="30" t="s">
        <v>62</v>
      </c>
      <c r="H3" s="78" t="s">
        <v>63</v>
      </c>
      <c r="I3" s="79"/>
      <c r="J3" s="79"/>
      <c r="K3" s="79"/>
      <c r="L3" s="79"/>
      <c r="M3" s="79"/>
      <c r="N3" s="79"/>
      <c r="O3" s="79"/>
      <c r="P3" s="79"/>
      <c r="Q3" s="79"/>
      <c r="R3" s="79"/>
      <c r="S3" s="79"/>
      <c r="T3" s="79"/>
      <c r="U3" s="79"/>
      <c r="V3" s="79"/>
      <c r="W3" s="80"/>
      <c r="X3" s="84" t="s">
        <v>64</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65</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c r="A4" s="29" t="s">
        <v>66</v>
      </c>
      <c r="B4" s="31"/>
      <c r="C4" s="31"/>
      <c r="D4" s="31"/>
      <c r="E4" s="31"/>
      <c r="F4" s="31"/>
      <c r="G4" s="31"/>
      <c r="H4" s="81"/>
      <c r="I4" s="82"/>
      <c r="J4" s="82"/>
      <c r="K4" s="82"/>
      <c r="L4" s="82"/>
      <c r="M4" s="82"/>
      <c r="N4" s="82"/>
      <c r="O4" s="82"/>
      <c r="P4" s="82"/>
      <c r="Q4" s="82"/>
      <c r="R4" s="82"/>
      <c r="S4" s="82"/>
      <c r="T4" s="82"/>
      <c r="U4" s="82"/>
      <c r="V4" s="82"/>
      <c r="W4" s="83"/>
      <c r="X4" s="77" t="s">
        <v>67</v>
      </c>
      <c r="Y4" s="77"/>
      <c r="Z4" s="77"/>
      <c r="AA4" s="77"/>
      <c r="AB4" s="77"/>
      <c r="AC4" s="77"/>
      <c r="AD4" s="77"/>
      <c r="AE4" s="77"/>
      <c r="AF4" s="77"/>
      <c r="AG4" s="77"/>
      <c r="AH4" s="77"/>
      <c r="AI4" s="77" t="s">
        <v>68</v>
      </c>
      <c r="AJ4" s="77"/>
      <c r="AK4" s="77"/>
      <c r="AL4" s="77"/>
      <c r="AM4" s="77"/>
      <c r="AN4" s="77"/>
      <c r="AO4" s="77"/>
      <c r="AP4" s="77"/>
      <c r="AQ4" s="77"/>
      <c r="AR4" s="77"/>
      <c r="AS4" s="77"/>
      <c r="AT4" s="77" t="s">
        <v>69</v>
      </c>
      <c r="AU4" s="77"/>
      <c r="AV4" s="77"/>
      <c r="AW4" s="77"/>
      <c r="AX4" s="77"/>
      <c r="AY4" s="77"/>
      <c r="AZ4" s="77"/>
      <c r="BA4" s="77"/>
      <c r="BB4" s="77"/>
      <c r="BC4" s="77"/>
      <c r="BD4" s="77"/>
      <c r="BE4" s="77" t="s">
        <v>70</v>
      </c>
      <c r="BF4" s="77"/>
      <c r="BG4" s="77"/>
      <c r="BH4" s="77"/>
      <c r="BI4" s="77"/>
      <c r="BJ4" s="77"/>
      <c r="BK4" s="77"/>
      <c r="BL4" s="77"/>
      <c r="BM4" s="77"/>
      <c r="BN4" s="77"/>
      <c r="BO4" s="77"/>
      <c r="BP4" s="77" t="s">
        <v>71</v>
      </c>
      <c r="BQ4" s="77"/>
      <c r="BR4" s="77"/>
      <c r="BS4" s="77"/>
      <c r="BT4" s="77"/>
      <c r="BU4" s="77"/>
      <c r="BV4" s="77"/>
      <c r="BW4" s="77"/>
      <c r="BX4" s="77"/>
      <c r="BY4" s="77"/>
      <c r="BZ4" s="77"/>
      <c r="CA4" s="77" t="s">
        <v>72</v>
      </c>
      <c r="CB4" s="77"/>
      <c r="CC4" s="77"/>
      <c r="CD4" s="77"/>
      <c r="CE4" s="77"/>
      <c r="CF4" s="77"/>
      <c r="CG4" s="77"/>
      <c r="CH4" s="77"/>
      <c r="CI4" s="77"/>
      <c r="CJ4" s="77"/>
      <c r="CK4" s="77"/>
      <c r="CL4" s="77" t="s">
        <v>73</v>
      </c>
      <c r="CM4" s="77"/>
      <c r="CN4" s="77"/>
      <c r="CO4" s="77"/>
      <c r="CP4" s="77"/>
      <c r="CQ4" s="77"/>
      <c r="CR4" s="77"/>
      <c r="CS4" s="77"/>
      <c r="CT4" s="77"/>
      <c r="CU4" s="77"/>
      <c r="CV4" s="77"/>
      <c r="CW4" s="77" t="s">
        <v>74</v>
      </c>
      <c r="CX4" s="77"/>
      <c r="CY4" s="77"/>
      <c r="CZ4" s="77"/>
      <c r="DA4" s="77"/>
      <c r="DB4" s="77"/>
      <c r="DC4" s="77"/>
      <c r="DD4" s="77"/>
      <c r="DE4" s="77"/>
      <c r="DF4" s="77"/>
      <c r="DG4" s="77"/>
      <c r="DH4" s="77" t="s">
        <v>75</v>
      </c>
      <c r="DI4" s="77"/>
      <c r="DJ4" s="77"/>
      <c r="DK4" s="77"/>
      <c r="DL4" s="77"/>
      <c r="DM4" s="77"/>
      <c r="DN4" s="77"/>
      <c r="DO4" s="77"/>
      <c r="DP4" s="77"/>
      <c r="DQ4" s="77"/>
      <c r="DR4" s="77"/>
      <c r="DS4" s="77" t="s">
        <v>76</v>
      </c>
      <c r="DT4" s="77"/>
      <c r="DU4" s="77"/>
      <c r="DV4" s="77"/>
      <c r="DW4" s="77"/>
      <c r="DX4" s="77"/>
      <c r="DY4" s="77"/>
      <c r="DZ4" s="77"/>
      <c r="EA4" s="77"/>
      <c r="EB4" s="77"/>
      <c r="EC4" s="77"/>
      <c r="ED4" s="77" t="s">
        <v>77</v>
      </c>
      <c r="EE4" s="77"/>
      <c r="EF4" s="77"/>
      <c r="EG4" s="77"/>
      <c r="EH4" s="77"/>
      <c r="EI4" s="77"/>
      <c r="EJ4" s="77"/>
      <c r="EK4" s="77"/>
      <c r="EL4" s="77"/>
      <c r="EM4" s="77"/>
      <c r="EN4" s="77"/>
    </row>
    <row r="5" spans="1:144">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c r="A6" s="29" t="s">
        <v>106</v>
      </c>
      <c r="B6" s="34">
        <f>B7</f>
        <v>2016</v>
      </c>
      <c r="C6" s="34">
        <f t="shared" ref="C6:W6" si="3">C7</f>
        <v>262145</v>
      </c>
      <c r="D6" s="34">
        <f t="shared" si="3"/>
        <v>47</v>
      </c>
      <c r="E6" s="34">
        <f t="shared" si="3"/>
        <v>1</v>
      </c>
      <c r="F6" s="34">
        <f t="shared" si="3"/>
        <v>0</v>
      </c>
      <c r="G6" s="34">
        <f t="shared" si="3"/>
        <v>0</v>
      </c>
      <c r="H6" s="34" t="str">
        <f t="shared" si="3"/>
        <v>京都府　木津川市</v>
      </c>
      <c r="I6" s="34" t="str">
        <f t="shared" si="3"/>
        <v>法非適用</v>
      </c>
      <c r="J6" s="34" t="str">
        <f t="shared" si="3"/>
        <v>水道事業</v>
      </c>
      <c r="K6" s="34" t="str">
        <f t="shared" si="3"/>
        <v>簡易水道事業</v>
      </c>
      <c r="L6" s="34" t="str">
        <f t="shared" si="3"/>
        <v>D4</v>
      </c>
      <c r="M6" s="34">
        <f t="shared" si="3"/>
        <v>0</v>
      </c>
      <c r="N6" s="35" t="str">
        <f t="shared" si="3"/>
        <v>-</v>
      </c>
      <c r="O6" s="35" t="str">
        <f t="shared" si="3"/>
        <v>該当数値なし</v>
      </c>
      <c r="P6" s="35">
        <f t="shared" si="3"/>
        <v>2.0699999999999998</v>
      </c>
      <c r="Q6" s="35">
        <f t="shared" si="3"/>
        <v>2592</v>
      </c>
      <c r="R6" s="35">
        <f t="shared" si="3"/>
        <v>75161</v>
      </c>
      <c r="S6" s="35">
        <f t="shared" si="3"/>
        <v>85.13</v>
      </c>
      <c r="T6" s="35">
        <f t="shared" si="3"/>
        <v>882.9</v>
      </c>
      <c r="U6" s="35">
        <f t="shared" si="3"/>
        <v>1567</v>
      </c>
      <c r="V6" s="35">
        <f t="shared" si="3"/>
        <v>3.1</v>
      </c>
      <c r="W6" s="35">
        <f t="shared" si="3"/>
        <v>505.48</v>
      </c>
      <c r="X6" s="36">
        <f>IF(X7="",NA(),X7)</f>
        <v>97.04</v>
      </c>
      <c r="Y6" s="36">
        <f t="shared" ref="Y6:AG6" si="4">IF(Y7="",NA(),Y7)</f>
        <v>78.489999999999995</v>
      </c>
      <c r="Z6" s="36">
        <f t="shared" si="4"/>
        <v>77.209999999999994</v>
      </c>
      <c r="AA6" s="36">
        <f t="shared" si="4"/>
        <v>68.69</v>
      </c>
      <c r="AB6" s="36">
        <f t="shared" si="4"/>
        <v>70.510000000000005</v>
      </c>
      <c r="AC6" s="36">
        <f t="shared" si="4"/>
        <v>70.760000000000005</v>
      </c>
      <c r="AD6" s="36">
        <f t="shared" si="4"/>
        <v>71.66</v>
      </c>
      <c r="AE6" s="36">
        <f t="shared" si="4"/>
        <v>73.06</v>
      </c>
      <c r="AF6" s="36">
        <f t="shared" si="4"/>
        <v>72.03</v>
      </c>
      <c r="AG6" s="36">
        <f t="shared" si="4"/>
        <v>72.11</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2424.33</v>
      </c>
      <c r="BF6" s="36">
        <f t="shared" ref="BF6:BN6" si="7">IF(BF7="",NA(),BF7)</f>
        <v>3040.6</v>
      </c>
      <c r="BG6" s="36">
        <f t="shared" si="7"/>
        <v>3323.87</v>
      </c>
      <c r="BH6" s="36">
        <f t="shared" si="7"/>
        <v>3917.35</v>
      </c>
      <c r="BI6" s="36">
        <f t="shared" si="7"/>
        <v>4356.68</v>
      </c>
      <c r="BJ6" s="36">
        <f t="shared" si="7"/>
        <v>1496.15</v>
      </c>
      <c r="BK6" s="36">
        <f t="shared" si="7"/>
        <v>1462.56</v>
      </c>
      <c r="BL6" s="36">
        <f t="shared" si="7"/>
        <v>1486.62</v>
      </c>
      <c r="BM6" s="36">
        <f t="shared" si="7"/>
        <v>1510.14</v>
      </c>
      <c r="BN6" s="36">
        <f t="shared" si="7"/>
        <v>1595.62</v>
      </c>
      <c r="BO6" s="35" t="str">
        <f>IF(BO7="","",IF(BO7="-","【-】","【"&amp;SUBSTITUTE(TEXT(BO7,"#,##0.00"),"-","△")&amp;"】"))</f>
        <v>【1,280.76】</v>
      </c>
      <c r="BP6" s="36">
        <f>IF(BP7="",NA(),BP7)</f>
        <v>47.28</v>
      </c>
      <c r="BQ6" s="36">
        <f t="shared" ref="BQ6:BY6" si="8">IF(BQ7="",NA(),BQ7)</f>
        <v>47.01</v>
      </c>
      <c r="BR6" s="36">
        <f t="shared" si="8"/>
        <v>40.479999999999997</v>
      </c>
      <c r="BS6" s="36">
        <f t="shared" si="8"/>
        <v>35.89</v>
      </c>
      <c r="BT6" s="36">
        <f t="shared" si="8"/>
        <v>33.89</v>
      </c>
      <c r="BU6" s="36">
        <f t="shared" si="8"/>
        <v>33.01</v>
      </c>
      <c r="BV6" s="36">
        <f t="shared" si="8"/>
        <v>32.39</v>
      </c>
      <c r="BW6" s="36">
        <f t="shared" si="8"/>
        <v>24.39</v>
      </c>
      <c r="BX6" s="36">
        <f t="shared" si="8"/>
        <v>22.67</v>
      </c>
      <c r="BY6" s="36">
        <f t="shared" si="8"/>
        <v>37.92</v>
      </c>
      <c r="BZ6" s="35" t="str">
        <f>IF(BZ7="","",IF(BZ7="-","【-】","【"&amp;SUBSTITUTE(TEXT(BZ7,"#,##0.00"),"-","△")&amp;"】"))</f>
        <v>【53.06】</v>
      </c>
      <c r="CA6" s="36">
        <f>IF(CA7="",NA(),CA7)</f>
        <v>320.58999999999997</v>
      </c>
      <c r="CB6" s="36">
        <f t="shared" ref="CB6:CJ6" si="9">IF(CB7="",NA(),CB7)</f>
        <v>330.53</v>
      </c>
      <c r="CC6" s="36">
        <f t="shared" si="9"/>
        <v>388.99</v>
      </c>
      <c r="CD6" s="36">
        <f t="shared" si="9"/>
        <v>436.49</v>
      </c>
      <c r="CE6" s="36">
        <f t="shared" si="9"/>
        <v>432.82</v>
      </c>
      <c r="CF6" s="36">
        <f t="shared" si="9"/>
        <v>523.08000000000004</v>
      </c>
      <c r="CG6" s="36">
        <f t="shared" si="9"/>
        <v>530.83000000000004</v>
      </c>
      <c r="CH6" s="36">
        <f t="shared" si="9"/>
        <v>734.18</v>
      </c>
      <c r="CI6" s="36">
        <f t="shared" si="9"/>
        <v>789.62</v>
      </c>
      <c r="CJ6" s="36">
        <f t="shared" si="9"/>
        <v>423.18</v>
      </c>
      <c r="CK6" s="35" t="str">
        <f>IF(CK7="","",IF(CK7="-","【-】","【"&amp;SUBSTITUTE(TEXT(CK7,"#,##0.00"),"-","△")&amp;"】"))</f>
        <v>【314.83】</v>
      </c>
      <c r="CL6" s="36">
        <f>IF(CL7="",NA(),CL7)</f>
        <v>66.3</v>
      </c>
      <c r="CM6" s="36">
        <f t="shared" ref="CM6:CU6" si="10">IF(CM7="",NA(),CM7)</f>
        <v>59.67</v>
      </c>
      <c r="CN6" s="36">
        <f t="shared" si="10"/>
        <v>57.67</v>
      </c>
      <c r="CO6" s="36">
        <f t="shared" si="10"/>
        <v>56.18</v>
      </c>
      <c r="CP6" s="36">
        <f t="shared" si="10"/>
        <v>48.89</v>
      </c>
      <c r="CQ6" s="36">
        <f t="shared" si="10"/>
        <v>51.11</v>
      </c>
      <c r="CR6" s="36">
        <f t="shared" si="10"/>
        <v>50.49</v>
      </c>
      <c r="CS6" s="36">
        <f t="shared" si="10"/>
        <v>48.36</v>
      </c>
      <c r="CT6" s="36">
        <f t="shared" si="10"/>
        <v>48.7</v>
      </c>
      <c r="CU6" s="36">
        <f t="shared" si="10"/>
        <v>46.9</v>
      </c>
      <c r="CV6" s="35" t="str">
        <f>IF(CV7="","",IF(CV7="-","【-】","【"&amp;SUBSTITUTE(TEXT(CV7,"#,##0.00"),"-","△")&amp;"】"))</f>
        <v>【56.28】</v>
      </c>
      <c r="CW6" s="36">
        <f>IF(CW7="",NA(),CW7)</f>
        <v>78.42</v>
      </c>
      <c r="CX6" s="36">
        <f t="shared" ref="CX6:DF6" si="11">IF(CX7="",NA(),CX7)</f>
        <v>82.92</v>
      </c>
      <c r="CY6" s="36">
        <f t="shared" si="11"/>
        <v>83.34</v>
      </c>
      <c r="CZ6" s="36">
        <f t="shared" si="11"/>
        <v>84.06</v>
      </c>
      <c r="DA6" s="36">
        <f t="shared" si="11"/>
        <v>95.41</v>
      </c>
      <c r="DB6" s="36">
        <f t="shared" si="11"/>
        <v>74.16</v>
      </c>
      <c r="DC6" s="36">
        <f t="shared" si="11"/>
        <v>74.209999999999994</v>
      </c>
      <c r="DD6" s="36">
        <f t="shared" si="11"/>
        <v>75.239999999999995</v>
      </c>
      <c r="DE6" s="36">
        <f t="shared" si="11"/>
        <v>74.959999999999994</v>
      </c>
      <c r="DF6" s="36">
        <f t="shared" si="11"/>
        <v>74.63</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5.78</v>
      </c>
      <c r="EE6" s="36">
        <f t="shared" ref="EE6:EM6" si="14">IF(EE7="",NA(),EE7)</f>
        <v>4.24</v>
      </c>
      <c r="EF6" s="36">
        <f t="shared" si="14"/>
        <v>9.2799999999999994</v>
      </c>
      <c r="EG6" s="36">
        <f t="shared" si="14"/>
        <v>1.9</v>
      </c>
      <c r="EH6" s="35">
        <f t="shared" si="14"/>
        <v>0</v>
      </c>
      <c r="EI6" s="36">
        <f t="shared" si="14"/>
        <v>0.37</v>
      </c>
      <c r="EJ6" s="36">
        <f t="shared" si="14"/>
        <v>0.7</v>
      </c>
      <c r="EK6" s="36">
        <f t="shared" si="14"/>
        <v>0.91</v>
      </c>
      <c r="EL6" s="36">
        <f t="shared" si="14"/>
        <v>1.26</v>
      </c>
      <c r="EM6" s="36">
        <f t="shared" si="14"/>
        <v>0.78</v>
      </c>
      <c r="EN6" s="35" t="str">
        <f>IF(EN7="","",IF(EN7="-","【-】","【"&amp;SUBSTITUTE(TEXT(EN7,"#,##0.00"),"-","△")&amp;"】"))</f>
        <v>【0.59】</v>
      </c>
    </row>
    <row r="7" spans="1:144" s="37" customFormat="1">
      <c r="A7" s="29"/>
      <c r="B7" s="38">
        <v>2016</v>
      </c>
      <c r="C7" s="38">
        <v>262145</v>
      </c>
      <c r="D7" s="38">
        <v>47</v>
      </c>
      <c r="E7" s="38">
        <v>1</v>
      </c>
      <c r="F7" s="38">
        <v>0</v>
      </c>
      <c r="G7" s="38">
        <v>0</v>
      </c>
      <c r="H7" s="38" t="s">
        <v>107</v>
      </c>
      <c r="I7" s="38" t="s">
        <v>108</v>
      </c>
      <c r="J7" s="38" t="s">
        <v>109</v>
      </c>
      <c r="K7" s="38" t="s">
        <v>110</v>
      </c>
      <c r="L7" s="38" t="s">
        <v>111</v>
      </c>
      <c r="M7" s="38"/>
      <c r="N7" s="39" t="s">
        <v>112</v>
      </c>
      <c r="O7" s="39" t="s">
        <v>113</v>
      </c>
      <c r="P7" s="39">
        <v>2.0699999999999998</v>
      </c>
      <c r="Q7" s="39">
        <v>2592</v>
      </c>
      <c r="R7" s="39">
        <v>75161</v>
      </c>
      <c r="S7" s="39">
        <v>85.13</v>
      </c>
      <c r="T7" s="39">
        <v>882.9</v>
      </c>
      <c r="U7" s="39">
        <v>1567</v>
      </c>
      <c r="V7" s="39">
        <v>3.1</v>
      </c>
      <c r="W7" s="39">
        <v>505.48</v>
      </c>
      <c r="X7" s="39">
        <v>97.04</v>
      </c>
      <c r="Y7" s="39">
        <v>78.489999999999995</v>
      </c>
      <c r="Z7" s="39">
        <v>77.209999999999994</v>
      </c>
      <c r="AA7" s="39">
        <v>68.69</v>
      </c>
      <c r="AB7" s="39">
        <v>70.510000000000005</v>
      </c>
      <c r="AC7" s="39">
        <v>70.760000000000005</v>
      </c>
      <c r="AD7" s="39">
        <v>71.66</v>
      </c>
      <c r="AE7" s="39">
        <v>73.06</v>
      </c>
      <c r="AF7" s="39">
        <v>72.03</v>
      </c>
      <c r="AG7" s="39">
        <v>72.11</v>
      </c>
      <c r="AH7" s="39">
        <v>76.78</v>
      </c>
      <c r="AI7" s="39"/>
      <c r="AJ7" s="39"/>
      <c r="AK7" s="39"/>
      <c r="AL7" s="39"/>
      <c r="AM7" s="39"/>
      <c r="AN7" s="39"/>
      <c r="AO7" s="39"/>
      <c r="AP7" s="39"/>
      <c r="AQ7" s="39"/>
      <c r="AR7" s="39"/>
      <c r="AS7" s="39"/>
      <c r="AT7" s="39"/>
      <c r="AU7" s="39"/>
      <c r="AV7" s="39"/>
      <c r="AW7" s="39"/>
      <c r="AX7" s="39"/>
      <c r="AY7" s="39"/>
      <c r="AZ7" s="39"/>
      <c r="BA7" s="39"/>
      <c r="BB7" s="39"/>
      <c r="BC7" s="39"/>
      <c r="BD7" s="39"/>
      <c r="BE7" s="39">
        <v>2424.33</v>
      </c>
      <c r="BF7" s="39">
        <v>3040.6</v>
      </c>
      <c r="BG7" s="39">
        <v>3323.87</v>
      </c>
      <c r="BH7" s="39">
        <v>3917.35</v>
      </c>
      <c r="BI7" s="39">
        <v>4356.68</v>
      </c>
      <c r="BJ7" s="39">
        <v>1496.15</v>
      </c>
      <c r="BK7" s="39">
        <v>1462.56</v>
      </c>
      <c r="BL7" s="39">
        <v>1486.62</v>
      </c>
      <c r="BM7" s="39">
        <v>1510.14</v>
      </c>
      <c r="BN7" s="39">
        <v>1595.62</v>
      </c>
      <c r="BO7" s="39">
        <v>1280.76</v>
      </c>
      <c r="BP7" s="39">
        <v>47.28</v>
      </c>
      <c r="BQ7" s="39">
        <v>47.01</v>
      </c>
      <c r="BR7" s="39">
        <v>40.479999999999997</v>
      </c>
      <c r="BS7" s="39">
        <v>35.89</v>
      </c>
      <c r="BT7" s="39">
        <v>33.89</v>
      </c>
      <c r="BU7" s="39">
        <v>33.01</v>
      </c>
      <c r="BV7" s="39">
        <v>32.39</v>
      </c>
      <c r="BW7" s="39">
        <v>24.39</v>
      </c>
      <c r="BX7" s="39">
        <v>22.67</v>
      </c>
      <c r="BY7" s="39">
        <v>37.92</v>
      </c>
      <c r="BZ7" s="39">
        <v>53.06</v>
      </c>
      <c r="CA7" s="39">
        <v>320.58999999999997</v>
      </c>
      <c r="CB7" s="39">
        <v>330.53</v>
      </c>
      <c r="CC7" s="39">
        <v>388.99</v>
      </c>
      <c r="CD7" s="39">
        <v>436.49</v>
      </c>
      <c r="CE7" s="39">
        <v>432.82</v>
      </c>
      <c r="CF7" s="39">
        <v>523.08000000000004</v>
      </c>
      <c r="CG7" s="39">
        <v>530.83000000000004</v>
      </c>
      <c r="CH7" s="39">
        <v>734.18</v>
      </c>
      <c r="CI7" s="39">
        <v>789.62</v>
      </c>
      <c r="CJ7" s="39">
        <v>423.18</v>
      </c>
      <c r="CK7" s="39">
        <v>314.83</v>
      </c>
      <c r="CL7" s="39">
        <v>66.3</v>
      </c>
      <c r="CM7" s="39">
        <v>59.67</v>
      </c>
      <c r="CN7" s="39">
        <v>57.67</v>
      </c>
      <c r="CO7" s="39">
        <v>56.18</v>
      </c>
      <c r="CP7" s="39">
        <v>48.89</v>
      </c>
      <c r="CQ7" s="39">
        <v>51.11</v>
      </c>
      <c r="CR7" s="39">
        <v>50.49</v>
      </c>
      <c r="CS7" s="39">
        <v>48.36</v>
      </c>
      <c r="CT7" s="39">
        <v>48.7</v>
      </c>
      <c r="CU7" s="39">
        <v>46.9</v>
      </c>
      <c r="CV7" s="39">
        <v>56.28</v>
      </c>
      <c r="CW7" s="39">
        <v>78.42</v>
      </c>
      <c r="CX7" s="39">
        <v>82.92</v>
      </c>
      <c r="CY7" s="39">
        <v>83.34</v>
      </c>
      <c r="CZ7" s="39">
        <v>84.06</v>
      </c>
      <c r="DA7" s="39">
        <v>95.41</v>
      </c>
      <c r="DB7" s="39">
        <v>74.16</v>
      </c>
      <c r="DC7" s="39">
        <v>74.209999999999994</v>
      </c>
      <c r="DD7" s="39">
        <v>75.239999999999995</v>
      </c>
      <c r="DE7" s="39">
        <v>74.959999999999994</v>
      </c>
      <c r="DF7" s="39">
        <v>74.63</v>
      </c>
      <c r="DG7" s="39">
        <v>74.94</v>
      </c>
      <c r="DH7" s="39"/>
      <c r="DI7" s="39"/>
      <c r="DJ7" s="39"/>
      <c r="DK7" s="39"/>
      <c r="DL7" s="39"/>
      <c r="DM7" s="39"/>
      <c r="DN7" s="39"/>
      <c r="DO7" s="39"/>
      <c r="DP7" s="39"/>
      <c r="DQ7" s="39"/>
      <c r="DR7" s="39"/>
      <c r="DS7" s="39"/>
      <c r="DT7" s="39"/>
      <c r="DU7" s="39"/>
      <c r="DV7" s="39"/>
      <c r="DW7" s="39"/>
      <c r="DX7" s="39"/>
      <c r="DY7" s="39"/>
      <c r="DZ7" s="39"/>
      <c r="EA7" s="39"/>
      <c r="EB7" s="39"/>
      <c r="EC7" s="39"/>
      <c r="ED7" s="39">
        <v>5.78</v>
      </c>
      <c r="EE7" s="39">
        <v>4.24</v>
      </c>
      <c r="EF7" s="39">
        <v>9.2799999999999994</v>
      </c>
      <c r="EG7" s="39">
        <v>1.9</v>
      </c>
      <c r="EH7" s="39">
        <v>0</v>
      </c>
      <c r="EI7" s="39">
        <v>0.37</v>
      </c>
      <c r="EJ7" s="39">
        <v>0.7</v>
      </c>
      <c r="EK7" s="39">
        <v>0.91</v>
      </c>
      <c r="EL7" s="39">
        <v>1.26</v>
      </c>
      <c r="EM7" s="39">
        <v>0.78</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長岡　武文</cp:lastModifiedBy>
  <dcterms:modified xsi:type="dcterms:W3CDTF">2018-02-14T08:13:51Z</dcterms:modified>
</cp:coreProperties>
</file>