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<sst xmlns="http://schemas.openxmlformats.org/spreadsheetml/2006/main" count="240" uniqueCount="126">
  <si>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</si>
  <si>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</si>
  <si>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</si>
  <si>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</si>
  <si>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</si>
  <si>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</si>
  <si>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</si>
  <si>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</si>
  <si>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</si>
  <si>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</si>
  <si>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</si>
  <si>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</si>
  <si>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</si>
  <si>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</si>
  <si>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</si>
  <si>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</si>
  <si>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</si>
  <si>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</si>
  <si>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</si>
  <si>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</si>
  <si>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</si>
  <si>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</si>
  <si>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</si>
  <si>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</si>
  <si>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</si>
  <si>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</si>
  <si>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</si>
  <si>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</si>
  <si>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</si>
  <si>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</si>
  <si>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</si>
  <si>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</si>
  <si>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</si>
  <si>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</si>
  <si>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</si>
  <si>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</si>
  <si>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</si>
  <si>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</si>
  <si>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</si>
  <si>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</si>
  <si>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</si>
  <si>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</si>
  <si>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</si>
  <si>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</si>
  <si>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</si>
  <si>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</si>
  <si>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</si>
  <si>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</si>
  <si>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</si>
  <si>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</si>
  <si>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</si>
  <si>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</si>
  <si>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</si>
  <si>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</si>
  <si>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</si>
  <si>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</si>
  <si>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</si>
  <si>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</si>
  <si>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</si>
  <si>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</si>
  <si>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</si>
  <si>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</si>
  <si>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</si>
  <si>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</si>
  <si>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</si>
  <si>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</si>
  <si>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</si>
  <si>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</si>
  <si>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</si>
  <si>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</si>
  <si>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</si>
  <si>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</si>
  <si>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</si>
  <si>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</si>
  <si>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</si>
  <si>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</si>
  <si>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</si>
  <si>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</si>
  <si>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</si>
  <si>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</si>
  <si>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</si>
  <si>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</si>
  <si>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</si>
  <si>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</si>
  <si>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</si>
  <si>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</si>
  <si>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</si>
  <si>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</si>
  <si>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</si>
  <si>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</si>
  <si>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</si>
  <si>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</si>
  <si>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</si>
  <si>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</si>
  <si>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</si>
  <si>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</si>
  <si>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</si>
  <si>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</si>
  <si>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</si>
  <si>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</si>
  <si>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</si>
  <si>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</si>
  <si>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</si>
  <si>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</si>
  <si>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</si>
  <si>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</si>
  <si>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</si>
  <si>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</si>
  <si>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</si>
  <si>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</si>
  <si>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京丹後市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</si>
  <si>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</si>
  <si>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</si>
  <si>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</si>
  <si>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</si>
  <si>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</si>
  <si>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</si>
  <si>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</si>
  <si>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</si>
  <si>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</si>
  <si>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</si>
  <si>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</si>
  <si>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</si>
  <si>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特定環境保全公共下水事業は、大宮処理区が公共下水へと変更になったことから、現在は3処理区で全体での整備率は96％、水洗化率は63％です。
　隔月検針の開始に伴う使用料収入の減少により、収益的収支比率及び経費回収率が減少し、汚水処理原価は上昇しました。
　類似団体平均値と比較しても経費回収率が低く汚水処理原価が高いことから、下水道への接続推進により水洗化を進め、経営の健全性・効率性の改善を図る必要があります。</t>
    <rPh sb="1" eb="3">
      <t>トクテイ</t>
    </rPh>
    <rPh sb="3" eb="5">
      <t>カンキョウ</t>
    </rPh>
    <rPh sb="5" eb="7">
      <t>ホゼン</t>
    </rPh>
    <rPh sb="7" eb="9">
      <t>コウキョウ</t>
    </rPh>
    <rPh sb="9" eb="11">
      <t>ゲスイ</t>
    </rPh>
    <rPh sb="11" eb="13">
      <t>ジギョウ</t>
    </rPh>
    <rPh sb="15" eb="17">
      <t>オオミヤ</t>
    </rPh>
    <rPh sb="17" eb="19">
      <t>ショリ</t>
    </rPh>
    <rPh sb="19" eb="20">
      <t>ク</t>
    </rPh>
    <rPh sb="21" eb="23">
      <t>コウキョウ</t>
    </rPh>
    <rPh sb="23" eb="25">
      <t>ゲスイ</t>
    </rPh>
    <rPh sb="27" eb="29">
      <t>ヘンコウ</t>
    </rPh>
    <rPh sb="38" eb="40">
      <t>ゲンザイ</t>
    </rPh>
    <rPh sb="42" eb="44">
      <t>ショリ</t>
    </rPh>
    <rPh sb="44" eb="45">
      <t>ク</t>
    </rPh>
    <rPh sb="46" eb="48">
      <t>ゼンタイ</t>
    </rPh>
    <rPh sb="50" eb="52">
      <t>セイビ</t>
    </rPh>
    <rPh sb="52" eb="53">
      <t>リツ</t>
    </rPh>
    <rPh sb="58" eb="61">
      <t>スイセンカ</t>
    </rPh>
    <rPh sb="61" eb="62">
      <t>リツ</t>
    </rPh>
    <rPh sb="76" eb="78">
      <t>カイシ</t>
    </rPh>
    <rPh sb="79" eb="80">
      <t>トモナ</t>
    </rPh>
    <rPh sb="87" eb="89">
      <t>ゲンショウ</t>
    </rPh>
    <rPh sb="93" eb="96">
      <t>シュウエキテキ</t>
    </rPh>
    <rPh sb="96" eb="98">
      <t>シュウシ</t>
    </rPh>
    <rPh sb="98" eb="100">
      <t>ヒリツ</t>
    </rPh>
    <rPh sb="100" eb="101">
      <t>オヨ</t>
    </rPh>
    <rPh sb="102" eb="104">
      <t>ケイヒ</t>
    </rPh>
    <rPh sb="104" eb="106">
      <t>カイシュウ</t>
    </rPh>
    <rPh sb="106" eb="107">
      <t>リツ</t>
    </rPh>
    <rPh sb="108" eb="110">
      <t>ゲンショウ</t>
    </rPh>
    <rPh sb="112" eb="114">
      <t>オスイ</t>
    </rPh>
    <rPh sb="114" eb="116">
      <t>ショリ</t>
    </rPh>
    <rPh sb="116" eb="118">
      <t>ゲンカ</t>
    </rPh>
    <rPh sb="119" eb="121">
      <t>ジョウショウ</t>
    </rPh>
    <rPh sb="163" eb="166">
      <t>ゲスイドウ</t>
    </rPh>
    <rPh sb="168" eb="170">
      <t>セツゾク</t>
    </rPh>
    <rPh sb="170" eb="172">
      <t>スイシン</t>
    </rPh>
    <rPh sb="175" eb="178">
      <t>スイセンカ</t>
    </rPh>
    <rPh sb="179" eb="180">
      <t>スス</t>
    </rPh>
    <phoneticPr fontId="4"/>
  </si>
  <si>
    <t>　整備事業での支出増加や今後の維持管理費の増加に対し、使用料収入の増加を図ることが必要であり、このため下水道接続人口の増加を図ること並びに料金については、3年毎に見直しの検討をしています。</t>
    <rPh sb="78" eb="79">
      <t>ネン</t>
    </rPh>
    <rPh sb="79" eb="80">
      <t>マイ</t>
    </rPh>
    <rPh sb="81" eb="83">
      <t>ミナオ</t>
    </rPh>
    <rPh sb="85" eb="87">
      <t>ケントウ</t>
    </rPh>
    <phoneticPr fontId="4"/>
  </si>
  <si>
    <t>　供用開始時期は、早い施設で平成9年からであり、機械設備や電気設備の更新や修理が必要な時期となっていることから、現在、長寿命化計画を策定し計画的な改修に取り組んでいます。
　管渠については、耐用年数を50年と見込んでおり老朽化の問題はないと考えています。</t>
    <rPh sb="5" eb="7">
      <t>ジキ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</si>
</sst>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
      <sz val="14"/>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3"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0.01</c:v>
                </c:pt>
                <c:pt idx="3">
                  <c:v>0</c:v>
                </c:pt>
                <c:pt idx="4">
                  <c:v>0</c:v>
                </c:pt>
              </c:numCache>
            </c:numRef>
          </c:val>
        </c:ser>
        <c:dLbls>
          <c:showLegendKey val="0"/>
          <c:showVal val="0"/>
          <c:showCatName val="0"/>
          <c:showSerName val="0"/>
          <c:showPercent val="0"/>
          <c:showBubbleSize val="0"/>
        </c:dLbls>
        <c:gapWidth val="150"/>
        <c:axId val="120667648"/>
        <c:axId val="9177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20667648"/>
        <c:axId val="91776128"/>
      </c:lineChart>
      <c:dateAx>
        <c:axId val="120667648"/>
        <c:scaling>
          <c:orientation val="minMax"/>
        </c:scaling>
        <c:delete val="1"/>
        <c:axPos val="b"/>
        <c:numFmt formatCode="ge" sourceLinked="1"/>
        <c:majorTickMark val="none"/>
        <c:minorTickMark val="none"/>
        <c:tickLblPos val="none"/>
        <c:crossAx val="91776128"/>
        <c:crosses val="autoZero"/>
        <c:auto val="1"/>
        <c:lblOffset val="100"/>
        <c:baseTimeUnit val="years"/>
      </c:dateAx>
      <c:valAx>
        <c:axId val="9177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27.35</c:v>
                </c:pt>
                <c:pt idx="1">
                  <c:v>28.69</c:v>
                </c:pt>
                <c:pt idx="2">
                  <c:v>29.27</c:v>
                </c:pt>
                <c:pt idx="3">
                  <c:v>30.18</c:v>
                </c:pt>
                <c:pt idx="4">
                  <c:v>32.119999999999997</c:v>
                </c:pt>
              </c:numCache>
            </c:numRef>
          </c:val>
        </c:ser>
        <c:dLbls>
          <c:showLegendKey val="0"/>
          <c:showVal val="0"/>
          <c:showCatName val="0"/>
          <c:showSerName val="0"/>
          <c:showPercent val="0"/>
          <c:showBubbleSize val="0"/>
        </c:dLbls>
        <c:gapWidth val="150"/>
        <c:axId val="123536896"/>
        <c:axId val="12369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23536896"/>
        <c:axId val="123699776"/>
      </c:lineChart>
      <c:dateAx>
        <c:axId val="123536896"/>
        <c:scaling>
          <c:orientation val="minMax"/>
        </c:scaling>
        <c:delete val="1"/>
        <c:axPos val="b"/>
        <c:numFmt formatCode="ge" sourceLinked="1"/>
        <c:majorTickMark val="none"/>
        <c:minorTickMark val="none"/>
        <c:tickLblPos val="none"/>
        <c:crossAx val="123699776"/>
        <c:crosses val="autoZero"/>
        <c:auto val="1"/>
        <c:lblOffset val="100"/>
        <c:baseTimeUnit val="years"/>
      </c:dateAx>
      <c:valAx>
        <c:axId val="1236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53.08</c:v>
                </c:pt>
                <c:pt idx="1">
                  <c:v>55.93</c:v>
                </c:pt>
                <c:pt idx="2">
                  <c:v>58.07</c:v>
                </c:pt>
                <c:pt idx="3">
                  <c:v>59.3</c:v>
                </c:pt>
                <c:pt idx="4">
                  <c:v>62.73</c:v>
                </c:pt>
              </c:numCache>
            </c:numRef>
          </c:val>
        </c:ser>
        <c:dLbls>
          <c:showLegendKey val="0"/>
          <c:showVal val="0"/>
          <c:showCatName val="0"/>
          <c:showSerName val="0"/>
          <c:showPercent val="0"/>
          <c:showBubbleSize val="0"/>
        </c:dLbls>
        <c:gapWidth val="150"/>
        <c:axId val="123538432"/>
        <c:axId val="12370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23538432"/>
        <c:axId val="123701504"/>
      </c:lineChart>
      <c:dateAx>
        <c:axId val="123538432"/>
        <c:scaling>
          <c:orientation val="minMax"/>
        </c:scaling>
        <c:delete val="1"/>
        <c:axPos val="b"/>
        <c:numFmt formatCode="ge" sourceLinked="1"/>
        <c:majorTickMark val="none"/>
        <c:minorTickMark val="none"/>
        <c:tickLblPos val="none"/>
        <c:crossAx val="123701504"/>
        <c:crosses val="autoZero"/>
        <c:auto val="1"/>
        <c:lblOffset val="100"/>
        <c:baseTimeUnit val="years"/>
      </c:dateAx>
      <c:valAx>
        <c:axId val="1237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42.73</c:v>
                </c:pt>
                <c:pt idx="1">
                  <c:v>42.63</c:v>
                </c:pt>
                <c:pt idx="2">
                  <c:v>38.42</c:v>
                </c:pt>
                <c:pt idx="3">
                  <c:v>37.9</c:v>
                </c:pt>
                <c:pt idx="4">
                  <c:v>34.07</c:v>
                </c:pt>
              </c:numCache>
            </c:numRef>
          </c:val>
        </c:ser>
        <c:dLbls>
          <c:showLegendKey val="0"/>
          <c:showVal val="0"/>
          <c:showCatName val="0"/>
          <c:showSerName val="0"/>
          <c:showPercent val="0"/>
          <c:showBubbleSize val="0"/>
        </c:dLbls>
        <c:gapWidth val="150"/>
        <c:axId val="121234944"/>
        <c:axId val="9177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234944"/>
        <c:axId val="91777856"/>
      </c:lineChart>
      <c:dateAx>
        <c:axId val="121234944"/>
        <c:scaling>
          <c:orientation val="minMax"/>
        </c:scaling>
        <c:delete val="1"/>
        <c:axPos val="b"/>
        <c:numFmt formatCode="ge" sourceLinked="1"/>
        <c:majorTickMark val="none"/>
        <c:minorTickMark val="none"/>
        <c:tickLblPos val="none"/>
        <c:crossAx val="91777856"/>
        <c:crosses val="autoZero"/>
        <c:auto val="1"/>
        <c:lblOffset val="100"/>
        <c:baseTimeUnit val="years"/>
      </c:dateAx>
      <c:valAx>
        <c:axId val="917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236992"/>
        <c:axId val="917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236992"/>
        <c:axId val="91779584"/>
      </c:lineChart>
      <c:dateAx>
        <c:axId val="121236992"/>
        <c:scaling>
          <c:orientation val="minMax"/>
        </c:scaling>
        <c:delete val="1"/>
        <c:axPos val="b"/>
        <c:numFmt formatCode="ge" sourceLinked="1"/>
        <c:majorTickMark val="none"/>
        <c:minorTickMark val="none"/>
        <c:tickLblPos val="none"/>
        <c:crossAx val="91779584"/>
        <c:crosses val="autoZero"/>
        <c:auto val="1"/>
        <c:lblOffset val="100"/>
        <c:baseTimeUnit val="years"/>
      </c:dateAx>
      <c:valAx>
        <c:axId val="917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799680"/>
        <c:axId val="917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799680"/>
        <c:axId val="91781312"/>
      </c:lineChart>
      <c:dateAx>
        <c:axId val="121799680"/>
        <c:scaling>
          <c:orientation val="minMax"/>
        </c:scaling>
        <c:delete val="1"/>
        <c:axPos val="b"/>
        <c:numFmt formatCode="ge" sourceLinked="1"/>
        <c:majorTickMark val="none"/>
        <c:minorTickMark val="none"/>
        <c:tickLblPos val="none"/>
        <c:crossAx val="91781312"/>
        <c:crosses val="autoZero"/>
        <c:auto val="1"/>
        <c:lblOffset val="100"/>
        <c:baseTimeUnit val="years"/>
      </c:dateAx>
      <c:valAx>
        <c:axId val="917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800704"/>
        <c:axId val="1232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800704"/>
        <c:axId val="123289600"/>
      </c:lineChart>
      <c:dateAx>
        <c:axId val="121800704"/>
        <c:scaling>
          <c:orientation val="minMax"/>
        </c:scaling>
        <c:delete val="1"/>
        <c:axPos val="b"/>
        <c:numFmt formatCode="ge" sourceLinked="1"/>
        <c:majorTickMark val="none"/>
        <c:minorTickMark val="none"/>
        <c:tickLblPos val="none"/>
        <c:crossAx val="123289600"/>
        <c:crosses val="autoZero"/>
        <c:auto val="1"/>
        <c:lblOffset val="100"/>
        <c:baseTimeUnit val="years"/>
      </c:dateAx>
      <c:valAx>
        <c:axId val="1232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802240"/>
        <c:axId val="1232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802240"/>
        <c:axId val="123291328"/>
      </c:lineChart>
      <c:dateAx>
        <c:axId val="121802240"/>
        <c:scaling>
          <c:orientation val="minMax"/>
        </c:scaling>
        <c:delete val="1"/>
        <c:axPos val="b"/>
        <c:numFmt formatCode="ge" sourceLinked="1"/>
        <c:majorTickMark val="none"/>
        <c:minorTickMark val="none"/>
        <c:tickLblPos val="none"/>
        <c:crossAx val="123291328"/>
        <c:crosses val="autoZero"/>
        <c:auto val="1"/>
        <c:lblOffset val="100"/>
        <c:baseTimeUnit val="years"/>
      </c:dateAx>
      <c:valAx>
        <c:axId val="1232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4207.38</c:v>
                </c:pt>
                <c:pt idx="1">
                  <c:v>4156.03</c:v>
                </c:pt>
                <c:pt idx="2">
                  <c:v>3603.78</c:v>
                </c:pt>
                <c:pt idx="3">
                  <c:v>3527.33</c:v>
                </c:pt>
                <c:pt idx="4">
                  <c:v>4526.0600000000004</c:v>
                </c:pt>
              </c:numCache>
            </c:numRef>
          </c:val>
        </c:ser>
        <c:dLbls>
          <c:showLegendKey val="0"/>
          <c:showVal val="0"/>
          <c:showCatName val="0"/>
          <c:showSerName val="0"/>
          <c:showPercent val="0"/>
          <c:showBubbleSize val="0"/>
        </c:dLbls>
        <c:gapWidth val="150"/>
        <c:axId val="123393536"/>
        <c:axId val="1232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23393536"/>
        <c:axId val="123293056"/>
      </c:lineChart>
      <c:dateAx>
        <c:axId val="123393536"/>
        <c:scaling>
          <c:orientation val="minMax"/>
        </c:scaling>
        <c:delete val="1"/>
        <c:axPos val="b"/>
        <c:numFmt formatCode="ge" sourceLinked="1"/>
        <c:majorTickMark val="none"/>
        <c:minorTickMark val="none"/>
        <c:tickLblPos val="none"/>
        <c:crossAx val="123293056"/>
        <c:crosses val="autoZero"/>
        <c:auto val="1"/>
        <c:lblOffset val="100"/>
        <c:baseTimeUnit val="years"/>
      </c:dateAx>
      <c:valAx>
        <c:axId val="1232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31.66</c:v>
                </c:pt>
                <c:pt idx="1">
                  <c:v>31.11</c:v>
                </c:pt>
                <c:pt idx="2">
                  <c:v>35.299999999999997</c:v>
                </c:pt>
                <c:pt idx="3">
                  <c:v>36.31</c:v>
                </c:pt>
                <c:pt idx="4">
                  <c:v>34.520000000000003</c:v>
                </c:pt>
              </c:numCache>
            </c:numRef>
          </c:val>
        </c:ser>
        <c:dLbls>
          <c:showLegendKey val="0"/>
          <c:showVal val="0"/>
          <c:showCatName val="0"/>
          <c:showSerName val="0"/>
          <c:showPercent val="0"/>
          <c:showBubbleSize val="0"/>
        </c:dLbls>
        <c:gapWidth val="150"/>
        <c:axId val="123395072"/>
        <c:axId val="12329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23395072"/>
        <c:axId val="123294784"/>
      </c:lineChart>
      <c:dateAx>
        <c:axId val="123395072"/>
        <c:scaling>
          <c:orientation val="minMax"/>
        </c:scaling>
        <c:delete val="1"/>
        <c:axPos val="b"/>
        <c:numFmt formatCode="ge" sourceLinked="1"/>
        <c:majorTickMark val="none"/>
        <c:minorTickMark val="none"/>
        <c:tickLblPos val="none"/>
        <c:crossAx val="123294784"/>
        <c:crosses val="autoZero"/>
        <c:auto val="1"/>
        <c:lblOffset val="100"/>
        <c:baseTimeUnit val="years"/>
      </c:dateAx>
      <c:valAx>
        <c:axId val="1232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581.23</c:v>
                </c:pt>
                <c:pt idx="1">
                  <c:v>577.05999999999995</c:v>
                </c:pt>
                <c:pt idx="2">
                  <c:v>565.25</c:v>
                </c:pt>
                <c:pt idx="3">
                  <c:v>556.21</c:v>
                </c:pt>
                <c:pt idx="4">
                  <c:v>648.70000000000005</c:v>
                </c:pt>
              </c:numCache>
            </c:numRef>
          </c:val>
        </c:ser>
        <c:dLbls>
          <c:showLegendKey val="0"/>
          <c:showVal val="0"/>
          <c:showCatName val="0"/>
          <c:showSerName val="0"/>
          <c:showPercent val="0"/>
          <c:showBubbleSize val="0"/>
        </c:dLbls>
        <c:gapWidth val="150"/>
        <c:axId val="118174720"/>
        <c:axId val="12329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18174720"/>
        <c:axId val="123296512"/>
      </c:lineChart>
      <c:dateAx>
        <c:axId val="118174720"/>
        <c:scaling>
          <c:orientation val="minMax"/>
        </c:scaling>
        <c:delete val="1"/>
        <c:axPos val="b"/>
        <c:numFmt formatCode="ge" sourceLinked="1"/>
        <c:majorTickMark val="none"/>
        <c:minorTickMark val="none"/>
        <c:tickLblPos val="none"/>
        <c:crossAx val="123296512"/>
        <c:crosses val="autoZero"/>
        <c:auto val="1"/>
        <c:lblOffset val="100"/>
        <c:baseTimeUnit val="years"/>
      </c:dateAx>
      <c:valAx>
        <c:axId val="12329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京都府　京丹後市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122</v>
      </c>
      <c r="AE8" s="73"/>
      <c r="AF8" s="73"/>
      <c r="AG8" s="73"/>
      <c r="AH8" s="73"/>
      <c r="AI8" s="73"/>
      <c r="AJ8" s="73"/>
      <c r="AK8" s="4"/>
      <c r="AL8" s="67">
        <f>データ!S6</f>
        <v>56821</v>
      </c>
      <c r="AM8" s="67"/>
      <c r="AN8" s="67"/>
      <c r="AO8" s="67"/>
      <c r="AP8" s="67"/>
      <c r="AQ8" s="67"/>
      <c r="AR8" s="67"/>
      <c r="AS8" s="67"/>
      <c r="AT8" s="66">
        <f>データ!T6</f>
        <v>501.43</v>
      </c>
      <c r="AU8" s="66"/>
      <c r="AV8" s="66"/>
      <c r="AW8" s="66"/>
      <c r="AX8" s="66"/>
      <c r="AY8" s="66"/>
      <c r="AZ8" s="66"/>
      <c r="BA8" s="66"/>
      <c r="BB8" s="66">
        <f>データ!U6</f>
        <v>113.32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15.86</v>
      </c>
      <c r="Q10" s="66"/>
      <c r="R10" s="66"/>
      <c r="S10" s="66"/>
      <c r="T10" s="66"/>
      <c r="U10" s="66"/>
      <c r="V10" s="66"/>
      <c r="W10" s="66">
        <f>データ!Q6</f>
        <v>83.88</v>
      </c>
      <c r="X10" s="66"/>
      <c r="Y10" s="66"/>
      <c r="Z10" s="66"/>
      <c r="AA10" s="66"/>
      <c r="AB10" s="66"/>
      <c r="AC10" s="66"/>
      <c r="AD10" s="67">
        <f>データ!R6</f>
        <v>3137</v>
      </c>
      <c r="AE10" s="67"/>
      <c r="AF10" s="67"/>
      <c r="AG10" s="67"/>
      <c r="AH10" s="67"/>
      <c r="AI10" s="67"/>
      <c r="AJ10" s="67"/>
      <c r="AK10" s="2"/>
      <c r="AL10" s="67">
        <f>データ!V6</f>
        <v>8937</v>
      </c>
      <c r="AM10" s="67"/>
      <c r="AN10" s="67"/>
      <c r="AO10" s="67"/>
      <c r="AP10" s="67"/>
      <c r="AQ10" s="67"/>
      <c r="AR10" s="67"/>
      <c r="AS10" s="67"/>
      <c r="AT10" s="66">
        <f>データ!W6</f>
        <v>3.4</v>
      </c>
      <c r="AU10" s="66"/>
      <c r="AV10" s="66"/>
      <c r="AW10" s="66"/>
      <c r="AX10" s="66"/>
      <c r="AY10" s="66"/>
      <c r="AZ10" s="66"/>
      <c r="BA10" s="66"/>
      <c r="BB10" s="66">
        <f>データ!X6</f>
        <v>2628.53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84" t="s">
        <v>125</v>
      </c>
      <c r="BM47" s="85"/>
      <c r="BN47" s="85"/>
      <c r="BO47" s="85"/>
      <c r="BP47" s="85"/>
      <c r="BQ47" s="85"/>
      <c r="BR47" s="85"/>
      <c r="BS47" s="85"/>
      <c r="BT47" s="85"/>
      <c r="BU47" s="85"/>
      <c r="BV47" s="85"/>
      <c r="BW47" s="85"/>
      <c r="BX47" s="85"/>
      <c r="BY47" s="85"/>
      <c r="BZ47" s="86"/>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84"/>
      <c r="BM48" s="85"/>
      <c r="BN48" s="85"/>
      <c r="BO48" s="85"/>
      <c r="BP48" s="85"/>
      <c r="BQ48" s="85"/>
      <c r="BR48" s="85"/>
      <c r="BS48" s="85"/>
      <c r="BT48" s="85"/>
      <c r="BU48" s="85"/>
      <c r="BV48" s="85"/>
      <c r="BW48" s="85"/>
      <c r="BX48" s="85"/>
      <c r="BY48" s="85"/>
      <c r="BZ48" s="86"/>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84"/>
      <c r="BM49" s="85"/>
      <c r="BN49" s="85"/>
      <c r="BO49" s="85"/>
      <c r="BP49" s="85"/>
      <c r="BQ49" s="85"/>
      <c r="BR49" s="85"/>
      <c r="BS49" s="85"/>
      <c r="BT49" s="85"/>
      <c r="BU49" s="85"/>
      <c r="BV49" s="85"/>
      <c r="BW49" s="85"/>
      <c r="BX49" s="85"/>
      <c r="BY49" s="85"/>
      <c r="BZ49" s="86"/>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84"/>
      <c r="BM50" s="85"/>
      <c r="BN50" s="85"/>
      <c r="BO50" s="85"/>
      <c r="BP50" s="85"/>
      <c r="BQ50" s="85"/>
      <c r="BR50" s="85"/>
      <c r="BS50" s="85"/>
      <c r="BT50" s="85"/>
      <c r="BU50" s="85"/>
      <c r="BV50" s="85"/>
      <c r="BW50" s="85"/>
      <c r="BX50" s="85"/>
      <c r="BY50" s="85"/>
      <c r="BZ50" s="86"/>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84"/>
      <c r="BM51" s="85"/>
      <c r="BN51" s="85"/>
      <c r="BO51" s="85"/>
      <c r="BP51" s="85"/>
      <c r="BQ51" s="85"/>
      <c r="BR51" s="85"/>
      <c r="BS51" s="85"/>
      <c r="BT51" s="85"/>
      <c r="BU51" s="85"/>
      <c r="BV51" s="85"/>
      <c r="BW51" s="85"/>
      <c r="BX51" s="85"/>
      <c r="BY51" s="85"/>
      <c r="BZ51" s="86"/>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84"/>
      <c r="BM52" s="85"/>
      <c r="BN52" s="85"/>
      <c r="BO52" s="85"/>
      <c r="BP52" s="85"/>
      <c r="BQ52" s="85"/>
      <c r="BR52" s="85"/>
      <c r="BS52" s="85"/>
      <c r="BT52" s="85"/>
      <c r="BU52" s="85"/>
      <c r="BV52" s="85"/>
      <c r="BW52" s="85"/>
      <c r="BX52" s="85"/>
      <c r="BY52" s="85"/>
      <c r="BZ52" s="86"/>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84"/>
      <c r="BM53" s="85"/>
      <c r="BN53" s="85"/>
      <c r="BO53" s="85"/>
      <c r="BP53" s="85"/>
      <c r="BQ53" s="85"/>
      <c r="BR53" s="85"/>
      <c r="BS53" s="85"/>
      <c r="BT53" s="85"/>
      <c r="BU53" s="85"/>
      <c r="BV53" s="85"/>
      <c r="BW53" s="85"/>
      <c r="BX53" s="85"/>
      <c r="BY53" s="85"/>
      <c r="BZ53" s="86"/>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84"/>
      <c r="BM54" s="85"/>
      <c r="BN54" s="85"/>
      <c r="BO54" s="85"/>
      <c r="BP54" s="85"/>
      <c r="BQ54" s="85"/>
      <c r="BR54" s="85"/>
      <c r="BS54" s="85"/>
      <c r="BT54" s="85"/>
      <c r="BU54" s="85"/>
      <c r="BV54" s="85"/>
      <c r="BW54" s="85"/>
      <c r="BX54" s="85"/>
      <c r="BY54" s="85"/>
      <c r="BZ54" s="86"/>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84"/>
      <c r="BM55" s="85"/>
      <c r="BN55" s="85"/>
      <c r="BO55" s="85"/>
      <c r="BP55" s="85"/>
      <c r="BQ55" s="85"/>
      <c r="BR55" s="85"/>
      <c r="BS55" s="85"/>
      <c r="BT55" s="85"/>
      <c r="BU55" s="85"/>
      <c r="BV55" s="85"/>
      <c r="BW55" s="85"/>
      <c r="BX55" s="85"/>
      <c r="BY55" s="85"/>
      <c r="BZ55" s="86"/>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84"/>
      <c r="BM56" s="85"/>
      <c r="BN56" s="85"/>
      <c r="BO56" s="85"/>
      <c r="BP56" s="85"/>
      <c r="BQ56" s="85"/>
      <c r="BR56" s="85"/>
      <c r="BS56" s="85"/>
      <c r="BT56" s="85"/>
      <c r="BU56" s="85"/>
      <c r="BV56" s="85"/>
      <c r="BW56" s="85"/>
      <c r="BX56" s="85"/>
      <c r="BY56" s="85"/>
      <c r="BZ56" s="86"/>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84"/>
      <c r="BM57" s="85"/>
      <c r="BN57" s="85"/>
      <c r="BO57" s="85"/>
      <c r="BP57" s="85"/>
      <c r="BQ57" s="85"/>
      <c r="BR57" s="85"/>
      <c r="BS57" s="85"/>
      <c r="BT57" s="85"/>
      <c r="BU57" s="85"/>
      <c r="BV57" s="85"/>
      <c r="BW57" s="85"/>
      <c r="BX57" s="85"/>
      <c r="BY57" s="85"/>
      <c r="BZ57" s="86"/>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4"/>
      <c r="BM58" s="85"/>
      <c r="BN58" s="85"/>
      <c r="BO58" s="85"/>
      <c r="BP58" s="85"/>
      <c r="BQ58" s="85"/>
      <c r="BR58" s="85"/>
      <c r="BS58" s="85"/>
      <c r="BT58" s="85"/>
      <c r="BU58" s="85"/>
      <c r="BV58" s="85"/>
      <c r="BW58" s="85"/>
      <c r="BX58" s="85"/>
      <c r="BY58" s="85"/>
      <c r="BZ58" s="8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4"/>
      <c r="BM60" s="85"/>
      <c r="BN60" s="85"/>
      <c r="BO60" s="85"/>
      <c r="BP60" s="85"/>
      <c r="BQ60" s="85"/>
      <c r="BR60" s="85"/>
      <c r="BS60" s="85"/>
      <c r="BT60" s="85"/>
      <c r="BU60" s="85"/>
      <c r="BV60" s="85"/>
      <c r="BW60" s="85"/>
      <c r="BX60" s="85"/>
      <c r="BY60" s="85"/>
      <c r="BZ60" s="86"/>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4"/>
      <c r="BM61" s="85"/>
      <c r="BN61" s="85"/>
      <c r="BO61" s="85"/>
      <c r="BP61" s="85"/>
      <c r="BQ61" s="85"/>
      <c r="BR61" s="85"/>
      <c r="BS61" s="85"/>
      <c r="BT61" s="85"/>
      <c r="BU61" s="85"/>
      <c r="BV61" s="85"/>
      <c r="BW61" s="85"/>
      <c r="BX61" s="85"/>
      <c r="BY61" s="85"/>
      <c r="BZ61" s="86"/>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84"/>
      <c r="BM62" s="85"/>
      <c r="BN62" s="85"/>
      <c r="BO62" s="85"/>
      <c r="BP62" s="85"/>
      <c r="BQ62" s="85"/>
      <c r="BR62" s="85"/>
      <c r="BS62" s="85"/>
      <c r="BT62" s="85"/>
      <c r="BU62" s="85"/>
      <c r="BV62" s="85"/>
      <c r="BW62" s="85"/>
      <c r="BX62" s="85"/>
      <c r="BY62" s="85"/>
      <c r="BZ62" s="86"/>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7"/>
      <c r="BM63" s="88"/>
      <c r="BN63" s="88"/>
      <c r="BO63" s="88"/>
      <c r="BP63" s="88"/>
      <c r="BQ63" s="88"/>
      <c r="BR63" s="88"/>
      <c r="BS63" s="88"/>
      <c r="BT63" s="88"/>
      <c r="BU63" s="88"/>
      <c r="BV63" s="88"/>
      <c r="BW63" s="88"/>
      <c r="BX63" s="88"/>
      <c r="BY63" s="88"/>
      <c r="BZ63" s="89"/>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262129</v>
      </c>
      <c r="D6" s="33">
        <f t="shared" si="3"/>
        <v>47</v>
      </c>
      <c r="E6" s="33">
        <f t="shared" si="3"/>
        <v>17</v>
      </c>
      <c r="F6" s="33">
        <f t="shared" si="3"/>
        <v>4</v>
      </c>
      <c r="G6" s="33">
        <f t="shared" si="3"/>
        <v>0</v>
      </c>
      <c r="H6" s="33" t="str">
        <f t="shared" si="3"/>
        <v>京都府　京丹後市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15.86</v>
      </c>
      <c r="Q6" s="34">
        <f t="shared" si="3"/>
        <v>83.88</v>
      </c>
      <c r="R6" s="34">
        <f t="shared" si="3"/>
        <v>3137</v>
      </c>
      <c r="S6" s="34">
        <f t="shared" si="3"/>
        <v>56821</v>
      </c>
      <c r="T6" s="34">
        <f t="shared" si="3"/>
        <v>501.43</v>
      </c>
      <c r="U6" s="34">
        <f t="shared" si="3"/>
        <v>113.32</v>
      </c>
      <c r="V6" s="34">
        <f t="shared" si="3"/>
        <v>8937</v>
      </c>
      <c r="W6" s="34">
        <f t="shared" si="3"/>
        <v>3.4</v>
      </c>
      <c r="X6" s="34">
        <f t="shared" si="3"/>
        <v>2628.53</v>
      </c>
      <c r="Y6" s="35">
        <f>IF(Y7="",NA(),Y7)</f>
        <v>42.73</v>
      </c>
      <c r="Z6" s="35">
        <f t="shared" ref="Z6:AH6" si="4">IF(Z7="",NA(),Z7)</f>
        <v>42.63</v>
      </c>
      <c r="AA6" s="35">
        <f t="shared" si="4"/>
        <v>38.42</v>
      </c>
      <c r="AB6" s="35">
        <f t="shared" si="4"/>
        <v>37.9</v>
      </c>
      <c r="AC6" s="35">
        <f t="shared" si="4"/>
        <v>34.07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4207.38</v>
      </c>
      <c r="BG6" s="35">
        <f t="shared" ref="BG6:BO6" si="7">IF(BG7="",NA(),BG7)</f>
        <v>4156.03</v>
      </c>
      <c r="BH6" s="35">
        <f t="shared" si="7"/>
        <v>3603.78</v>
      </c>
      <c r="BI6" s="35">
        <f t="shared" si="7"/>
        <v>3527.33</v>
      </c>
      <c r="BJ6" s="35">
        <f t="shared" si="7"/>
        <v>4526.0600000000004</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31.66</v>
      </c>
      <c r="BR6" s="35">
        <f t="shared" ref="BR6:BZ6" si="8">IF(BR7="",NA(),BR7)</f>
        <v>31.11</v>
      </c>
      <c r="BS6" s="35">
        <f t="shared" si="8"/>
        <v>35.299999999999997</v>
      </c>
      <c r="BT6" s="35">
        <f t="shared" si="8"/>
        <v>36.31</v>
      </c>
      <c r="BU6" s="35">
        <f t="shared" si="8"/>
        <v>34.520000000000003</v>
      </c>
      <c r="BV6" s="35">
        <f t="shared" si="8"/>
        <v>62.83</v>
      </c>
      <c r="BW6" s="35">
        <f t="shared" si="8"/>
        <v>64.63</v>
      </c>
      <c r="BX6" s="35">
        <f t="shared" si="8"/>
        <v>66.56</v>
      </c>
      <c r="BY6" s="35">
        <f t="shared" si="8"/>
        <v>66.22</v>
      </c>
      <c r="BZ6" s="35">
        <f t="shared" si="8"/>
        <v>69.87</v>
      </c>
      <c r="CA6" s="34" t="str">
        <f>IF(CA7="","",IF(CA7="-","【-】","【"&amp;SUBSTITUTE(TEXT(CA7,"#,##0.00"),"-","△")&amp;"】"))</f>
        <v>【69.80】</v>
      </c>
      <c r="CB6" s="35">
        <f>IF(CB7="",NA(),CB7)</f>
        <v>581.23</v>
      </c>
      <c r="CC6" s="35">
        <f t="shared" ref="CC6:CK6" si="9">IF(CC7="",NA(),CC7)</f>
        <v>577.05999999999995</v>
      </c>
      <c r="CD6" s="35">
        <f t="shared" si="9"/>
        <v>565.25</v>
      </c>
      <c r="CE6" s="35">
        <f t="shared" si="9"/>
        <v>556.21</v>
      </c>
      <c r="CF6" s="35">
        <f t="shared" si="9"/>
        <v>648.70000000000005</v>
      </c>
      <c r="CG6" s="35">
        <f t="shared" si="9"/>
        <v>250.43</v>
      </c>
      <c r="CH6" s="35">
        <f t="shared" si="9"/>
        <v>245.75</v>
      </c>
      <c r="CI6" s="35">
        <f t="shared" si="9"/>
        <v>244.29</v>
      </c>
      <c r="CJ6" s="35">
        <f t="shared" si="9"/>
        <v>246.72</v>
      </c>
      <c r="CK6" s="35">
        <f t="shared" si="9"/>
        <v>234.96</v>
      </c>
      <c r="CL6" s="34" t="str">
        <f>IF(CL7="","",IF(CL7="-","【-】","【"&amp;SUBSTITUTE(TEXT(CL7,"#,##0.00"),"-","△")&amp;"】"))</f>
        <v>【232.54】</v>
      </c>
      <c r="CM6" s="35">
        <f>IF(CM7="",NA(),CM7)</f>
        <v>27.35</v>
      </c>
      <c r="CN6" s="35">
        <f t="shared" ref="CN6:CV6" si="10">IF(CN7="",NA(),CN7)</f>
        <v>28.69</v>
      </c>
      <c r="CO6" s="35">
        <f t="shared" si="10"/>
        <v>29.27</v>
      </c>
      <c r="CP6" s="35">
        <f t="shared" si="10"/>
        <v>30.18</v>
      </c>
      <c r="CQ6" s="35">
        <f t="shared" si="10"/>
        <v>32.119999999999997</v>
      </c>
      <c r="CR6" s="35">
        <f t="shared" si="10"/>
        <v>42.31</v>
      </c>
      <c r="CS6" s="35">
        <f t="shared" si="10"/>
        <v>43.65</v>
      </c>
      <c r="CT6" s="35">
        <f t="shared" si="10"/>
        <v>43.58</v>
      </c>
      <c r="CU6" s="35">
        <f t="shared" si="10"/>
        <v>41.35</v>
      </c>
      <c r="CV6" s="35">
        <f t="shared" si="10"/>
        <v>42.9</v>
      </c>
      <c r="CW6" s="34" t="str">
        <f>IF(CW7="","",IF(CW7="-","【-】","【"&amp;SUBSTITUTE(TEXT(CW7,"#,##0.00"),"-","△")&amp;"】"))</f>
        <v>【42.17】</v>
      </c>
      <c r="CX6" s="35">
        <f>IF(CX7="",NA(),CX7)</f>
        <v>53.08</v>
      </c>
      <c r="CY6" s="35">
        <f t="shared" ref="CY6:DG6" si="11">IF(CY7="",NA(),CY7)</f>
        <v>55.93</v>
      </c>
      <c r="CZ6" s="35">
        <f t="shared" si="11"/>
        <v>58.07</v>
      </c>
      <c r="DA6" s="35">
        <f t="shared" si="11"/>
        <v>59.3</v>
      </c>
      <c r="DB6" s="35">
        <f t="shared" si="11"/>
        <v>62.73</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0.01</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262129</v>
      </c>
      <c r="D7" s="37">
        <v>47</v>
      </c>
      <c r="E7" s="37">
        <v>17</v>
      </c>
      <c r="F7" s="37">
        <v>4</v>
      </c>
      <c r="G7" s="37">
        <v>0</v>
      </c>
      <c r="H7" s="37" t="s">
        <v>110</v>
      </c>
      <c r="I7" s="37" t="s">
        <v>111</v>
      </c>
      <c r="J7" s="37" t="s">
        <v>112</v>
      </c>
      <c r="K7" s="37" t="s">
        <v>113</v>
      </c>
      <c r="L7" s="37" t="s">
        <v>114</v>
      </c>
      <c r="M7" s="37"/>
      <c r="N7" s="38" t="s">
        <v>115</v>
      </c>
      <c r="O7" s="38" t="s">
        <v>116</v>
      </c>
      <c r="P7" s="38">
        <v>15.86</v>
      </c>
      <c r="Q7" s="38">
        <v>83.88</v>
      </c>
      <c r="R7" s="38">
        <v>3137</v>
      </c>
      <c r="S7" s="38">
        <v>56821</v>
      </c>
      <c r="T7" s="38">
        <v>501.43</v>
      </c>
      <c r="U7" s="38">
        <v>113.32</v>
      </c>
      <c r="V7" s="38">
        <v>8937</v>
      </c>
      <c r="W7" s="38">
        <v>3.4</v>
      </c>
      <c r="X7" s="38">
        <v>2628.53</v>
      </c>
      <c r="Y7" s="38">
        <v>42.73</v>
      </c>
      <c r="Z7" s="38">
        <v>42.63</v>
      </c>
      <c r="AA7" s="38">
        <v>38.42</v>
      </c>
      <c r="AB7" s="38">
        <v>37.9</v>
      </c>
      <c r="AC7" s="38">
        <v>34.07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4207.38</v>
      </c>
      <c r="BG7" s="38">
        <v>4156.03</v>
      </c>
      <c r="BH7" s="38">
        <v>3603.78</v>
      </c>
      <c r="BI7" s="38">
        <v>3527.33</v>
      </c>
      <c r="BJ7" s="38">
        <v>4526.0600000000004</v>
      </c>
      <c r="BK7" s="38">
        <v>1622.51</v>
      </c>
      <c r="BL7" s="38">
        <v>1569.13</v>
      </c>
      <c r="BM7" s="38">
        <v>1436</v>
      </c>
      <c r="BN7" s="38">
        <v>1434.89</v>
      </c>
      <c r="BO7" s="38">
        <v>1298.9100000000001</v>
      </c>
      <c r="BP7" s="38">
        <v>1348.09</v>
      </c>
      <c r="BQ7" s="38">
        <v>31.66</v>
      </c>
      <c r="BR7" s="38">
        <v>31.11</v>
      </c>
      <c r="BS7" s="38">
        <v>35.299999999999997</v>
      </c>
      <c r="BT7" s="38">
        <v>36.31</v>
      </c>
      <c r="BU7" s="38">
        <v>34.520000000000003</v>
      </c>
      <c r="BV7" s="38">
        <v>62.83</v>
      </c>
      <c r="BW7" s="38">
        <v>64.63</v>
      </c>
      <c r="BX7" s="38">
        <v>66.56</v>
      </c>
      <c r="BY7" s="38">
        <v>66.22</v>
      </c>
      <c r="BZ7" s="38">
        <v>69.87</v>
      </c>
      <c r="CA7" s="38">
        <v>69.8</v>
      </c>
      <c r="CB7" s="38">
        <v>581.23</v>
      </c>
      <c r="CC7" s="38">
        <v>577.05999999999995</v>
      </c>
      <c r="CD7" s="38">
        <v>565.25</v>
      </c>
      <c r="CE7" s="38">
        <v>556.21</v>
      </c>
      <c r="CF7" s="38">
        <v>648.70000000000005</v>
      </c>
      <c r="CG7" s="38">
        <v>250.43</v>
      </c>
      <c r="CH7" s="38">
        <v>245.75</v>
      </c>
      <c r="CI7" s="38">
        <v>244.29</v>
      </c>
      <c r="CJ7" s="38">
        <v>246.72</v>
      </c>
      <c r="CK7" s="38">
        <v>234.96</v>
      </c>
      <c r="CL7" s="38">
        <v>232.54</v>
      </c>
      <c r="CM7" s="38">
        <v>27.35</v>
      </c>
      <c r="CN7" s="38">
        <v>28.69</v>
      </c>
      <c r="CO7" s="38">
        <v>29.27</v>
      </c>
      <c r="CP7" s="38">
        <v>30.18</v>
      </c>
      <c r="CQ7" s="38">
        <v>32.119999999999997</v>
      </c>
      <c r="CR7" s="38">
        <v>42.31</v>
      </c>
      <c r="CS7" s="38">
        <v>43.65</v>
      </c>
      <c r="CT7" s="38">
        <v>43.58</v>
      </c>
      <c r="CU7" s="38">
        <v>41.35</v>
      </c>
      <c r="CV7" s="38">
        <v>42.9</v>
      </c>
      <c r="CW7" s="38">
        <v>42.17</v>
      </c>
      <c r="CX7" s="38">
        <v>53.08</v>
      </c>
      <c r="CY7" s="38">
        <v>55.93</v>
      </c>
      <c r="CZ7" s="38">
        <v>58.07</v>
      </c>
      <c r="DA7" s="38">
        <v>59.3</v>
      </c>
      <c r="DB7" s="38">
        <v>62.73</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0.01</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永美 崇志</cp:lastModifiedBy>
  <dcterms:modified xsi:type="dcterms:W3CDTF">2018-02-15T01:10:08Z</dcterms:modified>
</cp:coreProperties>
</file>