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B7" i="4" s="1"/>
  <c r="P6" i="5"/>
  <c r="O6" i="5"/>
  <c r="J5" i="4" s="1"/>
  <c r="N6" i="5"/>
  <c r="M6" i="5"/>
  <c r="FT8" i="5" s="1"/>
  <c r="L6" i="5"/>
  <c r="K6" i="5"/>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N5" i="4"/>
  <c r="F5" i="4"/>
  <c r="N3" i="4"/>
  <c r="F3" i="4"/>
  <c r="B3" i="4"/>
  <c r="B1" i="4"/>
  <c r="B5" i="4" l="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0" i="5"/>
  <c r="MO16" i="5"/>
  <c r="LA16" i="5"/>
  <c r="JL16" i="5"/>
  <c r="HW16" i="5"/>
  <c r="GH16" i="5"/>
  <c r="ES16" i="5"/>
  <c r="DE16" i="5"/>
  <c r="BN16" i="5"/>
  <c r="ME10" i="5"/>
  <c r="ME16" i="5"/>
  <c r="KP16" i="5"/>
  <c r="JB16" i="5"/>
  <c r="HM16" i="5"/>
  <c r="FX16" i="5"/>
  <c r="EI16" i="5"/>
  <c r="CT16" i="5"/>
  <c r="BC16" i="5"/>
  <c r="LU10" i="5"/>
  <c r="LA10" i="5"/>
  <c r="JL10" i="5"/>
  <c r="HW10" i="5"/>
  <c r="GH10" i="5"/>
  <c r="ES10" i="5"/>
  <c r="DE10" i="5"/>
  <c r="BN10" i="5"/>
  <c r="KP10" i="5"/>
  <c r="JB10" i="5"/>
  <c r="HM10" i="5"/>
  <c r="FX10" i="5"/>
  <c r="EI10" i="5"/>
  <c r="CT10" i="5"/>
  <c r="BC10" i="5"/>
  <c r="KF10" i="5"/>
  <c r="IQ10" i="5"/>
  <c r="HC10" i="5"/>
  <c r="FN10" i="5"/>
  <c r="DY10" i="5"/>
  <c r="CJ10" i="5"/>
  <c r="LK10" i="5"/>
  <c r="JV10" i="5"/>
  <c r="IG10" i="5"/>
  <c r="GR10" i="5"/>
  <c r="FD10" i="5"/>
  <c r="DO10" i="5"/>
  <c r="BY10" i="5"/>
  <c r="N11" i="4"/>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LT10" i="5"/>
  <c r="LJ10" i="5"/>
  <c r="JU10" i="5"/>
  <c r="IF10" i="5"/>
  <c r="GQ10" i="5"/>
  <c r="FC10" i="5"/>
  <c r="DN10" i="5"/>
  <c r="BX10" i="5"/>
  <c r="L11" i="4"/>
  <c r="KZ10" i="5"/>
  <c r="JK10" i="5"/>
  <c r="HV10" i="5"/>
  <c r="GG10" i="5"/>
  <c r="ER10" i="5"/>
  <c r="DD10" i="5"/>
  <c r="BM10" i="5"/>
  <c r="KO10" i="5"/>
  <c r="JA10" i="5"/>
  <c r="HL10" i="5"/>
  <c r="FW10" i="5"/>
  <c r="EH10" i="5"/>
  <c r="CS10" i="5"/>
  <c r="BB10" i="5"/>
  <c r="KE10" i="5"/>
  <c r="IP10" i="5"/>
  <c r="HB10" i="5"/>
  <c r="FM10" i="5"/>
  <c r="DX10" i="5"/>
  <c r="CI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A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M10" i="5"/>
  <c r="IY10" i="5"/>
  <c r="HJ10" i="5"/>
  <c r="FU10" i="5"/>
  <c r="EF10" i="5"/>
  <c r="CQ10" i="5"/>
  <c r="AZ10" i="5"/>
  <c r="H11" i="4"/>
  <c r="KC10" i="5"/>
  <c r="IN10" i="5"/>
  <c r="GZ10" i="5"/>
  <c r="FK10" i="5"/>
  <c r="DV10" i="5"/>
  <c r="CG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<sst xmlns="http://schemas.openxmlformats.org/spreadsheetml/2006/main" count="963" uniqueCount="184">
  <si>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</si>
  <si>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</si>
  <si>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</si>
  <si>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</si>
  <si>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</si>
  <si>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</si>
  <si>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</si>
  <si>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</si>
  <si>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【次年度繰越金（次年度一般財源）】
H29予算に充当　　22,594千円
目的：施設管理費･基金積立金･繰出金･公債費等
【基金積み立て】
市民太陽光発電所事業基金積立金　　30,009千円
目的：後年度の設備更新、市債償還のため
【一般会計への繰出し】
目的：環境対策事業、再生可能エネルギー導入支援事業　　3,000千円
今後も造成基金により財政調整を図りつつ、地域還元施策の用途において、可能な範囲で一般会計へ繰出しを行う。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</si>
  <si>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</si>
  <si>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</si>
  <si>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</si>
  <si>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</si>
  <si>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</si>
  <si>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</si>
  <si>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</si>
  <si>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</si>
  <si>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</si>
  <si>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</si>
  <si>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</si>
  <si>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</si>
  <si>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</si>
  <si>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</si>
  <si>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</si>
  <si>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</si>
  <si>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</si>
  <si>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</si>
  <si>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</si>
  <si>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</si>
  <si>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</si>
  <si>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</si>
  <si>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</si>
  <si>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</si>
  <si>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</si>
  <si>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</si>
  <si>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</si>
  <si>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</si>
  <si>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</si>
  <si>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</si>
  <si>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</si>
  <si>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</si>
  <si>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</si>
  <si>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</si>
  <si>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</si>
  <si>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</si>
  <si>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</si>
  <si>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</si>
  <si>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</si>
  <si>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</si>
  <si>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</si>
  <si>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</si>
  <si>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</si>
  <si>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</si>
  <si>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</si>
  <si>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</si>
  <si>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</si>
  <si>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</si>
  <si>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</si>
  <si>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</si>
  <si>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</si>
  <si>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</si>
  <si>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</si>
  <si>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</si>
  <si>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</si>
  <si>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</si>
  <si>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</si>
  <si>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</si>
  <si>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</si>
  <si>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</si>
  <si>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</si>
  <si>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</si>
  <si>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</si>
  <si>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</si>
  <si>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</si>
  <si>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</si>
  <si>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</si>
  <si>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</si>
  <si>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</si>
  <si>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</si>
  <si>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</si>
  <si>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</si>
  <si>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</si>
  <si>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</si>
  <si>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</si>
  <si>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</si>
  <si>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</si>
  <si>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</si>
  <si>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</si>
  <si>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</si>
  <si>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</si>
  <si>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</si>
  <si>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</si>
  <si>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</si>
  <si>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</si>
  <si>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</si>
  <si>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</si>
  <si>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</si>
  <si>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</si>
  <si>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</si>
  <si>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</si>
  <si>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</si>
  <si>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</si>
  <si>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</si>
  <si>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</si>
  <si>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</si>
  <si>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</si>
  <si>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</si>
  <si>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</si>
  <si>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</si>
  <si>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</si>
  <si>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</si>
  <si>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</si>
  <si>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</si>
  <si>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</si>
  <si>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</si>
  <si>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</si>
  <si>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</si>
  <si>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262129</t>
  </si>
  <si>
    <t>47</t>
  </si>
  <si>
    <t>04</t>
  </si>
  <si>
    <t>0</t>
  </si>
  <si>
    <t>000</t>
  </si>
  <si>
    <t>京都府　京丹後市</t>
  </si>
  <si>
    <t>法非適用</t>
  </si>
  <si>
    <t>電気事業</t>
  </si>
  <si>
    <t/>
  </si>
  <si>
    <t>該当数値なし</t>
  </si>
  <si>
    <t>-</t>
  </si>
  <si>
    <t>平成46年3月22日　大宮サイト</t>
  </si>
  <si>
    <t>無</t>
  </si>
  <si>
    <t>関西電力株式会社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</si>
  <si>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</si>
  <si>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</si>
  <si>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</si>
  <si>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</si>
  <si>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</si>
  <si>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</si>
  <si>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</si>
  <si>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</si>
  <si>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</si>
  <si>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</si>
  <si>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</si>
  <si>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</si>
  <si>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</si>
  <si>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</si>
  <si>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</si>
  <si>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</si>
  <si>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</si>
  <si>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</si>
  <si>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</si>
  <si>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</si>
  <si>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</si>
  <si>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</si>
  <si>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</si>
  <si>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</si>
  <si>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</si>
  <si>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</si>
  <si>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</si>
  <si>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</si>
  <si>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</si>
  <si>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</si>
  <si>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</si>
  <si>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</si>
  <si>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</si>
  <si>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</si>
  <si>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</si>
  <si>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</si>
  <si>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</si>
  <si>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</si>
  <si>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</si>
  <si>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</si>
  <si>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</si>
  <si>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</si>
  <si>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</si>
  <si>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</si>
  <si>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</si>
  <si>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</si>
  <si>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</si>
  <si>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</si>
  <si>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</si>
  <si>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</si>
  <si>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引き続き安定経営確保のため、経年における設備利用率の維持確保を進める。
　環境的要因及び事業特性から、今後は事業開始時実績を一定の基準に置き、経年における性能低下等による下振れリスクを考慮した運営管理が必要となる。一般管理･維持管理費用を抑制しつつ、地方債償還開始後の収益的収支比率の低下に備えること、正確な水準評価に基づき安定経営を維持することが必要。
　単年度収支において償還財源を適切に確保し、17年計画で企業債残高対料金収入比率の低減を進めると同時に期間内での投資回収を実現し、市環境施策の推進と普及に寄与する事業とする。
　FIT適用終了（H46）後は、現時点では方針は定まってないが、15年目に改定を予定する経営戦略の中で電力料収入の変動リスクも踏まえ検討することとしている。</t>
    <phoneticPr fontId="3"/>
  </si>
  <si>
    <t xml:space="preserve">〔収益的収支比率〕527.5％
　単年度の経常収支は黒字。経年比で増加しているが、収入ではH27に約100kW相当分の施設を増設したこと、消費税の仕入れ控除に伴う還付により増加、支出では消費納税がなかったこと、一般会計繰出金を前年比で減額したことで縮小、これらを要因として収支は改善し、前年同様料金収入の収益により事業全体費用を賄えている。
　経年では翌年度より地方債の元金償還が発生するため、今後の収益的収支比率は低下する見込み。
〔営業収支比率〕1,498.2％
　単年度の営業収支は黒字。H27に赤坂サテライト・大宮中学校サテライトを増設をしたことに伴い、営業収益は増加したが、維持管理費等も増加し営業費用が増加した。累積欠損、他会計負担はなく、管理物品の他会計との共用や適度な保全状態の維持等、一般管理･維持管理費用を必要最小限に抑制しつつ、地方債償還開始後の収益率低下に備えることが必要。
〔供給原価〕7,536.7円
　発電量の増加、総費用の減少に伴い供給原価は対前年比で減少。設備利用率12.3％。発電量を維持し、継続して総費用の抑制に努めるもの。販売実績値は計画を上回る結果となったが、環境的要因及び事業特性から、経年による性能低下等の下振れリスクを考慮した運営管理を行い、継続して供給原価の圧縮に努める。
〔EBITDA〕40,545千円
　収益性は確保されているものの、料金収入及び収益性の増加は今後見込めないものと想定した正確な保守計画や劣化率評価に基づき、安定経営を維持することが必要。
</t>
    <phoneticPr fontId="3"/>
  </si>
  <si>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〔設備利用率〕12.3％
　全国平均は14.5％。当地域は日本海側に立地し積雪地域であり、冬季を含めた年間の気象状況や国内の同様施設の整備状況によっては、年間利用率において平均値と当該地実績間で差を生じることとなる。地域特性を踏まえた利用率の経過観察と計画管理が必要。
〔修繕費比率〕0.0％
　施設修繕に係る費用なし。計画的な保守運用により継続した安定稼働に努める。
〔企業債残高対料金収入比率〕869.3％
　単年度収支において、利益を適切に基金に積み立てることにより償還財源を確保し、17年計画で数値低減を進める。
〔FIT収入割合〕100.0％
　固定価格買取制度調達期間内（20年）での事業計画（投資回収）としている。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</si>
</sst>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520.79999999999995</c:v>
                </c:pt>
                <c:pt idx="3">
                  <c:v>343.8</c:v>
                </c:pt>
                <c:pt idx="4">
                  <c:v>527.5</c:v>
                </c:pt>
              </c:numCache>
            </c:numRef>
          </c:val>
        </c:ser>
        <c:dLbls>
          <c:showLegendKey val="0"/>
          <c:showVal val="0"/>
          <c:showCatName val="0"/>
          <c:showSerName val="0"/>
          <c:showPercent val="0"/>
          <c:showBubbleSize val="0"/>
        </c:dLbls>
        <c:gapWidth val="180"/>
        <c:overlap val="-90"/>
        <c:axId val="181962624"/>
        <c:axId val="18196416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1962624"/>
        <c:axId val="181964160"/>
      </c:lineChart>
      <c:catAx>
        <c:axId val="181962624"/>
        <c:scaling>
          <c:orientation val="minMax"/>
        </c:scaling>
        <c:delete val="0"/>
        <c:axPos val="b"/>
        <c:numFmt formatCode="ge" sourceLinked="1"/>
        <c:majorTickMark val="none"/>
        <c:minorTickMark val="none"/>
        <c:tickLblPos val="none"/>
        <c:crossAx val="181964160"/>
        <c:crosses val="autoZero"/>
        <c:auto val="0"/>
        <c:lblAlgn val="ctr"/>
        <c:lblOffset val="100"/>
        <c:noMultiLvlLbl val="1"/>
      </c:catAx>
      <c:valAx>
        <c:axId val="18196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9626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987.5</c:v>
                </c:pt>
                <c:pt idx="3">
                  <c:v>1656.8</c:v>
                </c:pt>
                <c:pt idx="4">
                  <c:v>1498.2</c:v>
                </c:pt>
              </c:numCache>
            </c:numRef>
          </c:val>
        </c:ser>
        <c:dLbls>
          <c:showLegendKey val="0"/>
          <c:showVal val="0"/>
          <c:showCatName val="0"/>
          <c:showSerName val="0"/>
          <c:showPercent val="0"/>
          <c:showBubbleSize val="0"/>
        </c:dLbls>
        <c:gapWidth val="180"/>
        <c:overlap val="-90"/>
        <c:axId val="182024064"/>
        <c:axId val="18202560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2024064"/>
        <c:axId val="182025600"/>
      </c:lineChart>
      <c:catAx>
        <c:axId val="182024064"/>
        <c:scaling>
          <c:orientation val="minMax"/>
        </c:scaling>
        <c:delete val="0"/>
        <c:axPos val="b"/>
        <c:numFmt formatCode="ge" sourceLinked="1"/>
        <c:majorTickMark val="none"/>
        <c:minorTickMark val="none"/>
        <c:tickLblPos val="none"/>
        <c:crossAx val="182025600"/>
        <c:crosses val="autoZero"/>
        <c:auto val="0"/>
        <c:lblAlgn val="ctr"/>
        <c:lblOffset val="100"/>
        <c:noMultiLvlLbl val="1"/>
      </c:catAx>
      <c:valAx>
        <c:axId val="18202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02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88753792"/>
        <c:axId val="1887553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8753792"/>
        <c:axId val="188755328"/>
      </c:lineChart>
      <c:catAx>
        <c:axId val="188753792"/>
        <c:scaling>
          <c:orientation val="minMax"/>
        </c:scaling>
        <c:delete val="0"/>
        <c:axPos val="b"/>
        <c:numFmt formatCode="ge" sourceLinked="1"/>
        <c:majorTickMark val="none"/>
        <c:minorTickMark val="none"/>
        <c:tickLblPos val="none"/>
        <c:crossAx val="188755328"/>
        <c:crosses val="autoZero"/>
        <c:auto val="0"/>
        <c:lblAlgn val="ctr"/>
        <c:lblOffset val="100"/>
        <c:noMultiLvlLbl val="1"/>
      </c:catAx>
      <c:valAx>
        <c:axId val="18875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75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11931.6</c:v>
                </c:pt>
                <c:pt idx="3">
                  <c:v>11310.3</c:v>
                </c:pt>
                <c:pt idx="4">
                  <c:v>7536.7</c:v>
                </c:pt>
              </c:numCache>
            </c:numRef>
          </c:val>
        </c:ser>
        <c:dLbls>
          <c:showLegendKey val="0"/>
          <c:showVal val="0"/>
          <c:showCatName val="0"/>
          <c:showSerName val="0"/>
          <c:showPercent val="0"/>
          <c:showBubbleSize val="0"/>
        </c:dLbls>
        <c:gapWidth val="180"/>
        <c:overlap val="-90"/>
        <c:axId val="188792832"/>
        <c:axId val="18879475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17642.5</c:v>
                </c:pt>
                <c:pt idx="3">
                  <c:v>18815.8</c:v>
                </c:pt>
                <c:pt idx="4">
                  <c:v>22847.9</c:v>
                </c:pt>
              </c:numCache>
            </c:numRef>
          </c:val>
          <c:smooth val="0"/>
        </c:ser>
        <c:dLbls>
          <c:showLegendKey val="0"/>
          <c:showVal val="0"/>
          <c:showCatName val="0"/>
          <c:showSerName val="0"/>
          <c:showPercent val="0"/>
          <c:showBubbleSize val="0"/>
        </c:dLbls>
        <c:marker val="1"/>
        <c:smooth val="0"/>
        <c:axId val="188792832"/>
        <c:axId val="188794752"/>
      </c:lineChart>
      <c:catAx>
        <c:axId val="188792832"/>
        <c:scaling>
          <c:orientation val="minMax"/>
        </c:scaling>
        <c:delete val="0"/>
        <c:axPos val="b"/>
        <c:numFmt formatCode="ge" sourceLinked="1"/>
        <c:majorTickMark val="none"/>
        <c:minorTickMark val="none"/>
        <c:tickLblPos val="none"/>
        <c:crossAx val="188794752"/>
        <c:crosses val="autoZero"/>
        <c:auto val="0"/>
        <c:lblAlgn val="ctr"/>
        <c:lblOffset val="100"/>
        <c:noMultiLvlLbl val="1"/>
      </c:catAx>
      <c:valAx>
        <c:axId val="18879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79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37527</c:v>
                </c:pt>
                <c:pt idx="3">
                  <c:v>33856</c:v>
                </c:pt>
                <c:pt idx="4">
                  <c:v>40545</c:v>
                </c:pt>
              </c:numCache>
            </c:numRef>
          </c:val>
        </c:ser>
        <c:dLbls>
          <c:showLegendKey val="0"/>
          <c:showVal val="0"/>
          <c:showCatName val="0"/>
          <c:showSerName val="0"/>
          <c:showPercent val="0"/>
          <c:showBubbleSize val="0"/>
        </c:dLbls>
        <c:gapWidth val="180"/>
        <c:overlap val="-90"/>
        <c:axId val="188516608"/>
        <c:axId val="18852288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58539</c:v>
                </c:pt>
                <c:pt idx="3">
                  <c:v>37685</c:v>
                </c:pt>
                <c:pt idx="4">
                  <c:v>2390</c:v>
                </c:pt>
              </c:numCache>
            </c:numRef>
          </c:val>
          <c:smooth val="0"/>
        </c:ser>
        <c:dLbls>
          <c:showLegendKey val="0"/>
          <c:showVal val="0"/>
          <c:showCatName val="0"/>
          <c:showSerName val="0"/>
          <c:showPercent val="0"/>
          <c:showBubbleSize val="0"/>
        </c:dLbls>
        <c:marker val="1"/>
        <c:smooth val="0"/>
        <c:axId val="188516608"/>
        <c:axId val="188522880"/>
      </c:lineChart>
      <c:catAx>
        <c:axId val="188516608"/>
        <c:scaling>
          <c:orientation val="minMax"/>
        </c:scaling>
        <c:delete val="0"/>
        <c:axPos val="b"/>
        <c:numFmt formatCode="ge" sourceLinked="1"/>
        <c:majorTickMark val="none"/>
        <c:minorTickMark val="none"/>
        <c:tickLblPos val="none"/>
        <c:crossAx val="188522880"/>
        <c:crosses val="autoZero"/>
        <c:auto val="0"/>
        <c:lblAlgn val="ctr"/>
        <c:lblOffset val="100"/>
        <c:noMultiLvlLbl val="1"/>
      </c:catAx>
      <c:valAx>
        <c:axId val="1885228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516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8.1</c:v>
                </c:pt>
                <c:pt idx="3">
                  <c:v>11.8</c:v>
                </c:pt>
                <c:pt idx="4">
                  <c:v>12.3</c:v>
                </c:pt>
              </c:numCache>
            </c:numRef>
          </c:val>
        </c:ser>
        <c:dLbls>
          <c:showLegendKey val="0"/>
          <c:showVal val="0"/>
          <c:showCatName val="0"/>
          <c:showSerName val="0"/>
          <c:showPercent val="0"/>
          <c:showBubbleSize val="0"/>
        </c:dLbls>
        <c:gapWidth val="180"/>
        <c:overlap val="-90"/>
        <c:axId val="188549376"/>
        <c:axId val="18857203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88549376"/>
        <c:axId val="188572032"/>
      </c:lineChart>
      <c:catAx>
        <c:axId val="188549376"/>
        <c:scaling>
          <c:orientation val="minMax"/>
        </c:scaling>
        <c:delete val="0"/>
        <c:axPos val="b"/>
        <c:numFmt formatCode="ge" sourceLinked="1"/>
        <c:majorTickMark val="none"/>
        <c:minorTickMark val="none"/>
        <c:tickLblPos val="none"/>
        <c:crossAx val="188572032"/>
        <c:crosses val="autoZero"/>
        <c:auto val="0"/>
        <c:lblAlgn val="ctr"/>
        <c:lblOffset val="100"/>
        <c:noMultiLvlLbl val="1"/>
      </c:catAx>
      <c:valAx>
        <c:axId val="18857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54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5.4</c:v>
                </c:pt>
                <c:pt idx="3">
                  <c:v>1.3</c:v>
                </c:pt>
                <c:pt idx="4">
                  <c:v>0</c:v>
                </c:pt>
              </c:numCache>
            </c:numRef>
          </c:val>
        </c:ser>
        <c:dLbls>
          <c:showLegendKey val="0"/>
          <c:showVal val="0"/>
          <c:showCatName val="0"/>
          <c:showSerName val="0"/>
          <c:showPercent val="0"/>
          <c:showBubbleSize val="0"/>
        </c:dLbls>
        <c:gapWidth val="180"/>
        <c:overlap val="-90"/>
        <c:axId val="188601088"/>
        <c:axId val="18860300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13.7</c:v>
                </c:pt>
                <c:pt idx="3">
                  <c:v>16.3</c:v>
                </c:pt>
                <c:pt idx="4">
                  <c:v>14.2</c:v>
                </c:pt>
              </c:numCache>
            </c:numRef>
          </c:val>
          <c:smooth val="0"/>
        </c:ser>
        <c:dLbls>
          <c:showLegendKey val="0"/>
          <c:showVal val="0"/>
          <c:showCatName val="0"/>
          <c:showSerName val="0"/>
          <c:showPercent val="0"/>
          <c:showBubbleSize val="0"/>
        </c:dLbls>
        <c:marker val="1"/>
        <c:smooth val="0"/>
        <c:axId val="188601088"/>
        <c:axId val="188603008"/>
      </c:lineChart>
      <c:catAx>
        <c:axId val="188601088"/>
        <c:scaling>
          <c:orientation val="minMax"/>
        </c:scaling>
        <c:delete val="0"/>
        <c:axPos val="b"/>
        <c:numFmt formatCode="ge" sourceLinked="1"/>
        <c:majorTickMark val="none"/>
        <c:minorTickMark val="none"/>
        <c:tickLblPos val="none"/>
        <c:crossAx val="188603008"/>
        <c:crosses val="autoZero"/>
        <c:auto val="0"/>
        <c:lblAlgn val="ctr"/>
        <c:lblOffset val="100"/>
        <c:noMultiLvlLbl val="1"/>
      </c:catAx>
      <c:valAx>
        <c:axId val="18860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60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1256.5999999999999</c:v>
                </c:pt>
                <c:pt idx="3">
                  <c:v>895.7</c:v>
                </c:pt>
                <c:pt idx="4">
                  <c:v>869.3</c:v>
                </c:pt>
              </c:numCache>
            </c:numRef>
          </c:val>
        </c:ser>
        <c:dLbls>
          <c:showLegendKey val="0"/>
          <c:showVal val="0"/>
          <c:showCatName val="0"/>
          <c:showSerName val="0"/>
          <c:showPercent val="0"/>
          <c:showBubbleSize val="0"/>
        </c:dLbls>
        <c:gapWidth val="180"/>
        <c:overlap val="-90"/>
        <c:axId val="188642816"/>
        <c:axId val="18864473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98.2</c:v>
                </c:pt>
                <c:pt idx="3">
                  <c:v>100.3</c:v>
                </c:pt>
                <c:pt idx="4">
                  <c:v>98.3</c:v>
                </c:pt>
              </c:numCache>
            </c:numRef>
          </c:val>
          <c:smooth val="0"/>
        </c:ser>
        <c:dLbls>
          <c:showLegendKey val="0"/>
          <c:showVal val="0"/>
          <c:showCatName val="0"/>
          <c:showSerName val="0"/>
          <c:showPercent val="0"/>
          <c:showBubbleSize val="0"/>
        </c:dLbls>
        <c:marker val="1"/>
        <c:smooth val="0"/>
        <c:axId val="188642816"/>
        <c:axId val="188644736"/>
      </c:lineChart>
      <c:catAx>
        <c:axId val="188642816"/>
        <c:scaling>
          <c:orientation val="minMax"/>
        </c:scaling>
        <c:delete val="0"/>
        <c:axPos val="b"/>
        <c:numFmt formatCode="ge" sourceLinked="1"/>
        <c:majorTickMark val="none"/>
        <c:minorTickMark val="none"/>
        <c:tickLblPos val="none"/>
        <c:crossAx val="188644736"/>
        <c:crosses val="autoZero"/>
        <c:auto val="0"/>
        <c:lblAlgn val="ctr"/>
        <c:lblOffset val="100"/>
        <c:noMultiLvlLbl val="1"/>
      </c:catAx>
      <c:valAx>
        <c:axId val="18864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64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88661120"/>
        <c:axId val="1901255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661120"/>
        <c:axId val="190125568"/>
      </c:lineChart>
      <c:catAx>
        <c:axId val="188661120"/>
        <c:scaling>
          <c:orientation val="minMax"/>
        </c:scaling>
        <c:delete val="0"/>
        <c:axPos val="b"/>
        <c:numFmt formatCode="ge" sourceLinked="1"/>
        <c:majorTickMark val="none"/>
        <c:minorTickMark val="none"/>
        <c:tickLblPos val="none"/>
        <c:crossAx val="190125568"/>
        <c:crosses val="autoZero"/>
        <c:auto val="0"/>
        <c:lblAlgn val="ctr"/>
        <c:lblOffset val="100"/>
        <c:noMultiLvlLbl val="1"/>
      </c:catAx>
      <c:valAx>
        <c:axId val="19012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86611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90175104"/>
        <c:axId val="19018137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90175104"/>
        <c:axId val="190181376"/>
      </c:lineChart>
      <c:catAx>
        <c:axId val="190175104"/>
        <c:scaling>
          <c:orientation val="minMax"/>
        </c:scaling>
        <c:delete val="0"/>
        <c:axPos val="b"/>
        <c:numFmt formatCode="ge" sourceLinked="1"/>
        <c:majorTickMark val="none"/>
        <c:minorTickMark val="none"/>
        <c:tickLblPos val="none"/>
        <c:crossAx val="190181376"/>
        <c:crosses val="autoZero"/>
        <c:auto val="0"/>
        <c:lblAlgn val="ctr"/>
        <c:lblOffset val="100"/>
        <c:noMultiLvlLbl val="1"/>
      </c:catAx>
      <c:valAx>
        <c:axId val="190181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175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89936000"/>
        <c:axId val="18993792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36000"/>
        <c:axId val="189937920"/>
      </c:lineChart>
      <c:catAx>
        <c:axId val="189936000"/>
        <c:scaling>
          <c:orientation val="minMax"/>
        </c:scaling>
        <c:delete val="0"/>
        <c:axPos val="b"/>
        <c:numFmt formatCode="ge" sourceLinked="1"/>
        <c:majorTickMark val="none"/>
        <c:minorTickMark val="none"/>
        <c:tickLblPos val="none"/>
        <c:crossAx val="189937920"/>
        <c:crosses val="autoZero"/>
        <c:auto val="0"/>
        <c:lblAlgn val="ctr"/>
        <c:lblOffset val="100"/>
        <c:noMultiLvlLbl val="1"/>
      </c:catAx>
      <c:valAx>
        <c:axId val="18993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936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89975168"/>
        <c:axId val="18998144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75168"/>
        <c:axId val="189981440"/>
      </c:lineChart>
      <c:catAx>
        <c:axId val="189975168"/>
        <c:scaling>
          <c:orientation val="minMax"/>
        </c:scaling>
        <c:delete val="0"/>
        <c:axPos val="b"/>
        <c:numFmt formatCode="ge" sourceLinked="1"/>
        <c:majorTickMark val="none"/>
        <c:minorTickMark val="none"/>
        <c:tickLblPos val="none"/>
        <c:crossAx val="189981440"/>
        <c:crosses val="autoZero"/>
        <c:auto val="0"/>
        <c:lblAlgn val="ctr"/>
        <c:lblOffset val="100"/>
        <c:noMultiLvlLbl val="1"/>
      </c:catAx>
      <c:valAx>
        <c:axId val="18998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975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0018688"/>
        <c:axId val="19002060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018688"/>
        <c:axId val="190020608"/>
      </c:lineChart>
      <c:catAx>
        <c:axId val="190018688"/>
        <c:scaling>
          <c:orientation val="minMax"/>
        </c:scaling>
        <c:delete val="0"/>
        <c:axPos val="b"/>
        <c:numFmt formatCode="ge" sourceLinked="1"/>
        <c:majorTickMark val="none"/>
        <c:minorTickMark val="none"/>
        <c:tickLblPos val="none"/>
        <c:crossAx val="190020608"/>
        <c:crosses val="autoZero"/>
        <c:auto val="0"/>
        <c:lblAlgn val="ctr"/>
        <c:lblOffset val="100"/>
        <c:noMultiLvlLbl val="1"/>
      </c:catAx>
      <c:valAx>
        <c:axId val="19002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00186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0037376"/>
        <c:axId val="19019520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037376"/>
        <c:axId val="190195200"/>
      </c:lineChart>
      <c:catAx>
        <c:axId val="190037376"/>
        <c:scaling>
          <c:orientation val="minMax"/>
        </c:scaling>
        <c:delete val="0"/>
        <c:axPos val="b"/>
        <c:numFmt formatCode="ge" sourceLinked="1"/>
        <c:majorTickMark val="none"/>
        <c:minorTickMark val="none"/>
        <c:tickLblPos val="none"/>
        <c:crossAx val="190195200"/>
        <c:crosses val="autoZero"/>
        <c:auto val="0"/>
        <c:lblAlgn val="ctr"/>
        <c:lblOffset val="100"/>
        <c:noMultiLvlLbl val="1"/>
      </c:catAx>
      <c:valAx>
        <c:axId val="19019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03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0220160"/>
        <c:axId val="19023052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220160"/>
        <c:axId val="190230528"/>
      </c:lineChart>
      <c:catAx>
        <c:axId val="190220160"/>
        <c:scaling>
          <c:orientation val="minMax"/>
        </c:scaling>
        <c:delete val="0"/>
        <c:axPos val="b"/>
        <c:numFmt formatCode="ge" sourceLinked="1"/>
        <c:majorTickMark val="none"/>
        <c:minorTickMark val="none"/>
        <c:tickLblPos val="none"/>
        <c:crossAx val="190230528"/>
        <c:crosses val="autoZero"/>
        <c:auto val="0"/>
        <c:lblAlgn val="ctr"/>
        <c:lblOffset val="100"/>
        <c:noMultiLvlLbl val="1"/>
      </c:catAx>
      <c:valAx>
        <c:axId val="19023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220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1316352"/>
        <c:axId val="19131827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316352"/>
        <c:axId val="191318272"/>
      </c:lineChart>
      <c:catAx>
        <c:axId val="191316352"/>
        <c:scaling>
          <c:orientation val="minMax"/>
        </c:scaling>
        <c:delete val="0"/>
        <c:axPos val="b"/>
        <c:numFmt formatCode="ge" sourceLinked="1"/>
        <c:majorTickMark val="none"/>
        <c:minorTickMark val="none"/>
        <c:tickLblPos val="none"/>
        <c:crossAx val="191318272"/>
        <c:crosses val="autoZero"/>
        <c:auto val="0"/>
        <c:lblAlgn val="ctr"/>
        <c:lblOffset val="100"/>
        <c:noMultiLvlLbl val="1"/>
      </c:catAx>
      <c:valAx>
        <c:axId val="19131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31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1326848"/>
        <c:axId val="19134950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326848"/>
        <c:axId val="191349504"/>
      </c:lineChart>
      <c:catAx>
        <c:axId val="191326848"/>
        <c:scaling>
          <c:orientation val="minMax"/>
        </c:scaling>
        <c:delete val="0"/>
        <c:axPos val="b"/>
        <c:numFmt formatCode="ge" sourceLinked="1"/>
        <c:majorTickMark val="none"/>
        <c:minorTickMark val="none"/>
        <c:tickLblPos val="none"/>
        <c:crossAx val="191349504"/>
        <c:crosses val="autoZero"/>
        <c:auto val="0"/>
        <c:lblAlgn val="ctr"/>
        <c:lblOffset val="100"/>
        <c:noMultiLvlLbl val="1"/>
      </c:catAx>
      <c:valAx>
        <c:axId val="191349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32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1383040"/>
        <c:axId val="19138496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383040"/>
        <c:axId val="191384960"/>
      </c:lineChart>
      <c:catAx>
        <c:axId val="191383040"/>
        <c:scaling>
          <c:orientation val="minMax"/>
        </c:scaling>
        <c:delete val="0"/>
        <c:axPos val="b"/>
        <c:numFmt formatCode="ge" sourceLinked="1"/>
        <c:majorTickMark val="none"/>
        <c:minorTickMark val="none"/>
        <c:tickLblPos val="none"/>
        <c:crossAx val="191384960"/>
        <c:crosses val="autoZero"/>
        <c:auto val="0"/>
        <c:lblAlgn val="ctr"/>
        <c:lblOffset val="100"/>
        <c:noMultiLvlLbl val="1"/>
      </c:catAx>
      <c:valAx>
        <c:axId val="191384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38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1426944"/>
        <c:axId val="19142886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426944"/>
        <c:axId val="191428864"/>
      </c:lineChart>
      <c:catAx>
        <c:axId val="191426944"/>
        <c:scaling>
          <c:orientation val="minMax"/>
        </c:scaling>
        <c:delete val="0"/>
        <c:axPos val="b"/>
        <c:numFmt formatCode="ge" sourceLinked="1"/>
        <c:majorTickMark val="none"/>
        <c:minorTickMark val="none"/>
        <c:tickLblPos val="none"/>
        <c:crossAx val="191428864"/>
        <c:crosses val="autoZero"/>
        <c:auto val="0"/>
        <c:lblAlgn val="ctr"/>
        <c:lblOffset val="100"/>
        <c:noMultiLvlLbl val="1"/>
      </c:catAx>
      <c:valAx>
        <c:axId val="19142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42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6754048"/>
        <c:axId val="19678489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754048"/>
        <c:axId val="196784896"/>
      </c:lineChart>
      <c:catAx>
        <c:axId val="196754048"/>
        <c:scaling>
          <c:orientation val="minMax"/>
        </c:scaling>
        <c:delete val="0"/>
        <c:axPos val="b"/>
        <c:numFmt formatCode="ge" sourceLinked="1"/>
        <c:majorTickMark val="none"/>
        <c:minorTickMark val="none"/>
        <c:tickLblPos val="none"/>
        <c:crossAx val="196784896"/>
        <c:crosses val="autoZero"/>
        <c:auto val="0"/>
        <c:lblAlgn val="ctr"/>
        <c:lblOffset val="100"/>
        <c:noMultiLvlLbl val="1"/>
      </c:catAx>
      <c:valAx>
        <c:axId val="19678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754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7084672"/>
        <c:axId val="19708659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084672"/>
        <c:axId val="197086592"/>
      </c:lineChart>
      <c:catAx>
        <c:axId val="197084672"/>
        <c:scaling>
          <c:orientation val="minMax"/>
        </c:scaling>
        <c:delete val="0"/>
        <c:axPos val="b"/>
        <c:numFmt formatCode="ge" sourceLinked="1"/>
        <c:majorTickMark val="none"/>
        <c:minorTickMark val="none"/>
        <c:tickLblPos val="none"/>
        <c:crossAx val="197086592"/>
        <c:crosses val="autoZero"/>
        <c:auto val="0"/>
        <c:lblAlgn val="ctr"/>
        <c:lblOffset val="100"/>
        <c:noMultiLvlLbl val="1"/>
      </c:catAx>
      <c:valAx>
        <c:axId val="19708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08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7120000"/>
        <c:axId val="19712192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120000"/>
        <c:axId val="197121920"/>
      </c:lineChart>
      <c:catAx>
        <c:axId val="197120000"/>
        <c:scaling>
          <c:orientation val="minMax"/>
        </c:scaling>
        <c:delete val="0"/>
        <c:axPos val="b"/>
        <c:numFmt formatCode="ge" sourceLinked="1"/>
        <c:majorTickMark val="none"/>
        <c:minorTickMark val="none"/>
        <c:tickLblPos val="none"/>
        <c:crossAx val="197121920"/>
        <c:crosses val="autoZero"/>
        <c:auto val="0"/>
        <c:lblAlgn val="ctr"/>
        <c:lblOffset val="100"/>
        <c:noMultiLvlLbl val="1"/>
      </c:catAx>
      <c:valAx>
        <c:axId val="19712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120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6827008"/>
        <c:axId val="19683737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827008"/>
        <c:axId val="196837376"/>
      </c:lineChart>
      <c:catAx>
        <c:axId val="196827008"/>
        <c:scaling>
          <c:orientation val="minMax"/>
        </c:scaling>
        <c:delete val="0"/>
        <c:axPos val="b"/>
        <c:numFmt formatCode="ge" sourceLinked="1"/>
        <c:majorTickMark val="none"/>
        <c:minorTickMark val="none"/>
        <c:tickLblPos val="none"/>
        <c:crossAx val="196837376"/>
        <c:crosses val="autoZero"/>
        <c:auto val="0"/>
        <c:lblAlgn val="ctr"/>
        <c:lblOffset val="100"/>
        <c:noMultiLvlLbl val="1"/>
      </c:catAx>
      <c:valAx>
        <c:axId val="196837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827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6936064"/>
        <c:axId val="19693798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936064"/>
        <c:axId val="196937984"/>
      </c:lineChart>
      <c:catAx>
        <c:axId val="196936064"/>
        <c:scaling>
          <c:orientation val="minMax"/>
        </c:scaling>
        <c:delete val="0"/>
        <c:axPos val="b"/>
        <c:numFmt formatCode="ge" sourceLinked="1"/>
        <c:majorTickMark val="none"/>
        <c:minorTickMark val="none"/>
        <c:tickLblPos val="none"/>
        <c:crossAx val="196937984"/>
        <c:crosses val="autoZero"/>
        <c:auto val="0"/>
        <c:lblAlgn val="ctr"/>
        <c:lblOffset val="100"/>
        <c:noMultiLvlLbl val="1"/>
      </c:catAx>
      <c:valAx>
        <c:axId val="1969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9360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6983424"/>
        <c:axId val="19698969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983424"/>
        <c:axId val="196989696"/>
      </c:lineChart>
      <c:catAx>
        <c:axId val="196983424"/>
        <c:scaling>
          <c:orientation val="minMax"/>
        </c:scaling>
        <c:delete val="0"/>
        <c:axPos val="b"/>
        <c:numFmt formatCode="ge" sourceLinked="1"/>
        <c:majorTickMark val="none"/>
        <c:minorTickMark val="none"/>
        <c:tickLblPos val="none"/>
        <c:crossAx val="196989696"/>
        <c:crosses val="autoZero"/>
        <c:auto val="0"/>
        <c:lblAlgn val="ctr"/>
        <c:lblOffset val="100"/>
        <c:noMultiLvlLbl val="1"/>
      </c:catAx>
      <c:valAx>
        <c:axId val="19698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98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8.1</c:v>
                </c:pt>
                <c:pt idx="3">
                  <c:v>11.8</c:v>
                </c:pt>
                <c:pt idx="4">
                  <c:v>12.3</c:v>
                </c:pt>
              </c:numCache>
            </c:numRef>
          </c:val>
        </c:ser>
        <c:dLbls>
          <c:showLegendKey val="0"/>
          <c:showVal val="0"/>
          <c:showCatName val="0"/>
          <c:showSerName val="0"/>
          <c:showPercent val="0"/>
          <c:showBubbleSize val="0"/>
        </c:dLbls>
        <c:gapWidth val="180"/>
        <c:overlap val="-90"/>
        <c:axId val="197022848"/>
        <c:axId val="19702476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13.7</c:v>
                </c:pt>
                <c:pt idx="3">
                  <c:v>12</c:v>
                </c:pt>
                <c:pt idx="4">
                  <c:v>14.5</c:v>
                </c:pt>
              </c:numCache>
            </c:numRef>
          </c:val>
          <c:smooth val="0"/>
        </c:ser>
        <c:dLbls>
          <c:showLegendKey val="0"/>
          <c:showVal val="0"/>
          <c:showCatName val="0"/>
          <c:showSerName val="0"/>
          <c:showPercent val="0"/>
          <c:showBubbleSize val="0"/>
        </c:dLbls>
        <c:marker val="1"/>
        <c:smooth val="0"/>
        <c:axId val="197022848"/>
        <c:axId val="197024768"/>
      </c:lineChart>
      <c:catAx>
        <c:axId val="197022848"/>
        <c:scaling>
          <c:orientation val="minMax"/>
        </c:scaling>
        <c:delete val="0"/>
        <c:axPos val="b"/>
        <c:numFmt formatCode="ge" sourceLinked="1"/>
        <c:majorTickMark val="none"/>
        <c:minorTickMark val="none"/>
        <c:tickLblPos val="none"/>
        <c:crossAx val="197024768"/>
        <c:crosses val="autoZero"/>
        <c:auto val="0"/>
        <c:lblAlgn val="ctr"/>
        <c:lblOffset val="100"/>
        <c:noMultiLvlLbl val="1"/>
      </c:catAx>
      <c:valAx>
        <c:axId val="19702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022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5.4</c:v>
                </c:pt>
                <c:pt idx="3">
                  <c:v>1.3</c:v>
                </c:pt>
                <c:pt idx="4">
                  <c:v>0</c:v>
                </c:pt>
              </c:numCache>
            </c:numRef>
          </c:val>
        </c:ser>
        <c:dLbls>
          <c:showLegendKey val="0"/>
          <c:showVal val="0"/>
          <c:showCatName val="0"/>
          <c:showSerName val="0"/>
          <c:showPercent val="0"/>
          <c:showBubbleSize val="0"/>
        </c:dLbls>
        <c:gapWidth val="180"/>
        <c:overlap val="-90"/>
        <c:axId val="197057920"/>
        <c:axId val="19713382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2.9</c:v>
                </c:pt>
                <c:pt idx="3">
                  <c:v>0.6</c:v>
                </c:pt>
                <c:pt idx="4">
                  <c:v>0.3</c:v>
                </c:pt>
              </c:numCache>
            </c:numRef>
          </c:val>
          <c:smooth val="0"/>
        </c:ser>
        <c:dLbls>
          <c:showLegendKey val="0"/>
          <c:showVal val="0"/>
          <c:showCatName val="0"/>
          <c:showSerName val="0"/>
          <c:showPercent val="0"/>
          <c:showBubbleSize val="0"/>
        </c:dLbls>
        <c:marker val="1"/>
        <c:smooth val="0"/>
        <c:axId val="197057920"/>
        <c:axId val="197133824"/>
      </c:lineChart>
      <c:catAx>
        <c:axId val="197057920"/>
        <c:scaling>
          <c:orientation val="minMax"/>
        </c:scaling>
        <c:delete val="0"/>
        <c:axPos val="b"/>
        <c:numFmt formatCode="ge" sourceLinked="1"/>
        <c:majorTickMark val="none"/>
        <c:minorTickMark val="none"/>
        <c:tickLblPos val="none"/>
        <c:crossAx val="197133824"/>
        <c:crosses val="autoZero"/>
        <c:auto val="0"/>
        <c:lblAlgn val="ctr"/>
        <c:lblOffset val="100"/>
        <c:noMultiLvlLbl val="1"/>
      </c:catAx>
      <c:valAx>
        <c:axId val="19713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057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1256.5999999999999</c:v>
                </c:pt>
                <c:pt idx="3">
                  <c:v>895.7</c:v>
                </c:pt>
                <c:pt idx="4">
                  <c:v>869.3</c:v>
                </c:pt>
              </c:numCache>
            </c:numRef>
          </c:val>
        </c:ser>
        <c:dLbls>
          <c:showLegendKey val="0"/>
          <c:showVal val="0"/>
          <c:showCatName val="0"/>
          <c:showSerName val="0"/>
          <c:showPercent val="0"/>
          <c:showBubbleSize val="0"/>
        </c:dLbls>
        <c:gapWidth val="180"/>
        <c:overlap val="-90"/>
        <c:axId val="197154304"/>
        <c:axId val="19715622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259</c:v>
                </c:pt>
                <c:pt idx="3">
                  <c:v>197.2</c:v>
                </c:pt>
                <c:pt idx="4">
                  <c:v>184.6</c:v>
                </c:pt>
              </c:numCache>
            </c:numRef>
          </c:val>
          <c:smooth val="0"/>
        </c:ser>
        <c:dLbls>
          <c:showLegendKey val="0"/>
          <c:showVal val="0"/>
          <c:showCatName val="0"/>
          <c:showSerName val="0"/>
          <c:showPercent val="0"/>
          <c:showBubbleSize val="0"/>
        </c:dLbls>
        <c:marker val="1"/>
        <c:smooth val="0"/>
        <c:axId val="197154304"/>
        <c:axId val="197156224"/>
      </c:lineChart>
      <c:catAx>
        <c:axId val="197154304"/>
        <c:scaling>
          <c:orientation val="minMax"/>
        </c:scaling>
        <c:delete val="0"/>
        <c:axPos val="b"/>
        <c:numFmt formatCode="ge" sourceLinked="1"/>
        <c:majorTickMark val="none"/>
        <c:minorTickMark val="none"/>
        <c:tickLblPos val="none"/>
        <c:crossAx val="197156224"/>
        <c:crosses val="autoZero"/>
        <c:auto val="0"/>
        <c:lblAlgn val="ctr"/>
        <c:lblOffset val="100"/>
        <c:noMultiLvlLbl val="1"/>
      </c:catAx>
      <c:valAx>
        <c:axId val="197156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15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7185536"/>
        <c:axId val="19718745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185536"/>
        <c:axId val="197187456"/>
      </c:lineChart>
      <c:catAx>
        <c:axId val="197185536"/>
        <c:scaling>
          <c:orientation val="minMax"/>
        </c:scaling>
        <c:delete val="0"/>
        <c:axPos val="b"/>
        <c:numFmt formatCode="ge" sourceLinked="1"/>
        <c:majorTickMark val="none"/>
        <c:minorTickMark val="none"/>
        <c:tickLblPos val="none"/>
        <c:crossAx val="197187456"/>
        <c:crosses val="autoZero"/>
        <c:auto val="0"/>
        <c:lblAlgn val="ctr"/>
        <c:lblOffset val="100"/>
        <c:noMultiLvlLbl val="1"/>
      </c:catAx>
      <c:valAx>
        <c:axId val="19718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18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97220608"/>
        <c:axId val="19722688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100</c:v>
                </c:pt>
                <c:pt idx="3">
                  <c:v>98.2</c:v>
                </c:pt>
                <c:pt idx="4">
                  <c:v>93.8</c:v>
                </c:pt>
              </c:numCache>
            </c:numRef>
          </c:val>
          <c:smooth val="0"/>
        </c:ser>
        <c:dLbls>
          <c:showLegendKey val="0"/>
          <c:showVal val="0"/>
          <c:showCatName val="0"/>
          <c:showSerName val="0"/>
          <c:showPercent val="0"/>
          <c:showBubbleSize val="0"/>
        </c:dLbls>
        <c:marker val="1"/>
        <c:smooth val="0"/>
        <c:axId val="197220608"/>
        <c:axId val="197226880"/>
      </c:lineChart>
      <c:catAx>
        <c:axId val="197220608"/>
        <c:scaling>
          <c:orientation val="minMax"/>
        </c:scaling>
        <c:delete val="0"/>
        <c:axPos val="b"/>
        <c:numFmt formatCode="ge" sourceLinked="1"/>
        <c:majorTickMark val="none"/>
        <c:minorTickMark val="none"/>
        <c:tickLblPos val="none"/>
        <c:crossAx val="197226880"/>
        <c:crosses val="autoZero"/>
        <c:auto val="0"/>
        <c:lblAlgn val="ctr"/>
        <c:lblOffset val="100"/>
        <c:noMultiLvlLbl val="1"/>
      </c:catAx>
      <c:valAx>
        <c:axId val="197226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220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681483"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1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1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1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1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1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17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17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17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17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17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17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18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18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18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18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18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18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18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18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18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189"/>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190"/>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191"/>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192"/>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193"/>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194"/>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195"/>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196"/>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197"/>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198"/>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199"/>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200"/>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201"/>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20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203"/>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204"/>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205"/>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206"/>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20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208"/>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209"/>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210"/>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211"/>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212"/>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213"/>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214"/>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21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21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京都府　京丹後市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法非適用</v>
      </c>
      <c r="C3" s="129"/>
      <c r="D3" s="129"/>
      <c r="E3" s="129"/>
      <c r="F3" s="129" t="str">
        <f>データ!J6</f>
        <v>電気事業</v>
      </c>
      <c r="G3" s="129"/>
      <c r="H3" s="129"/>
      <c r="I3" s="129"/>
      <c r="J3" s="130"/>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182</v>
      </c>
      <c r="AL3" s="120"/>
      <c r="AM3" s="120"/>
      <c r="AN3" s="120"/>
      <c r="AO3" s="120"/>
      <c r="AP3" s="120"/>
      <c r="AQ3" s="121"/>
    </row>
    <row r="4" spans="1:43" ht="23.1" customHeight="1" x14ac:dyDescent="0.15">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t="str">
        <f>データ!M6</f>
        <v>-</v>
      </c>
      <c r="C5" s="143"/>
      <c r="D5" s="143"/>
      <c r="E5" s="143"/>
      <c r="F5" s="144" t="str">
        <f>データ!N6</f>
        <v>-</v>
      </c>
      <c r="G5" s="144"/>
      <c r="H5" s="144"/>
      <c r="I5" s="144"/>
      <c r="J5" s="144" t="str">
        <f>データ!O6</f>
        <v>-</v>
      </c>
      <c r="K5" s="144"/>
      <c r="L5" s="144"/>
      <c r="M5" s="144"/>
      <c r="N5" s="144">
        <f>データ!P6</f>
        <v>4</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15">
      <c r="A7" s="1"/>
      <c r="B7" s="146" t="str">
        <f>データ!Q6</f>
        <v>-</v>
      </c>
      <c r="C7" s="144"/>
      <c r="D7" s="144"/>
      <c r="E7" s="144"/>
      <c r="F7" s="147" t="s">
        <v>128</v>
      </c>
      <c r="G7" s="148"/>
      <c r="H7" s="148"/>
      <c r="I7" s="148"/>
      <c r="J7" s="149" t="s">
        <v>128</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4" t="s">
        <v>130</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22</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70" t="s">
        <v>25</v>
      </c>
      <c r="C15" s="171"/>
      <c r="D15" s="171"/>
      <c r="E15" s="172"/>
      <c r="F15" s="173" t="str">
        <f>データ!AL6</f>
        <v>-</v>
      </c>
      <c r="G15" s="173"/>
      <c r="H15" s="173" t="str">
        <f>データ!AM6</f>
        <v>-</v>
      </c>
      <c r="I15" s="173"/>
      <c r="J15" s="173">
        <f>データ!AN6</f>
        <v>702</v>
      </c>
      <c r="K15" s="173"/>
      <c r="L15" s="173">
        <f>データ!AO6</f>
        <v>1128</v>
      </c>
      <c r="M15" s="173"/>
      <c r="N15" s="174">
        <f>データ!AP6</f>
        <v>1172</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6" t="s">
        <v>26</v>
      </c>
      <c r="C16" s="177"/>
      <c r="D16" s="177"/>
      <c r="E16" s="178"/>
      <c r="F16" s="179" t="str">
        <f>データ!AQ6</f>
        <v>-</v>
      </c>
      <c r="G16" s="179"/>
      <c r="H16" s="179" t="str">
        <f>データ!AR6</f>
        <v>-</v>
      </c>
      <c r="I16" s="179"/>
      <c r="J16" s="179">
        <f>データ!AS6</f>
        <v>702</v>
      </c>
      <c r="K16" s="179"/>
      <c r="L16" s="179">
        <f>データ!AT6</f>
        <v>1128</v>
      </c>
      <c r="M16" s="179"/>
      <c r="N16" s="168">
        <f>データ!AU6</f>
        <v>1172</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6" t="s">
        <v>29</v>
      </c>
      <c r="C19" s="177"/>
      <c r="D19" s="177"/>
      <c r="E19" s="178"/>
      <c r="F19" s="182" t="str">
        <f>データ!AV6</f>
        <v>-</v>
      </c>
      <c r="G19" s="182"/>
      <c r="H19" s="182"/>
      <c r="I19" s="182">
        <f>データ!AW6</f>
        <v>45187</v>
      </c>
      <c r="J19" s="182"/>
      <c r="K19" s="182"/>
      <c r="L19" s="182">
        <f>データ!AX6</f>
        <v>45187</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32</v>
      </c>
      <c r="AL39" s="185"/>
      <c r="AM39" s="185"/>
      <c r="AN39" s="185"/>
      <c r="AO39" s="185"/>
      <c r="AP39" s="185"/>
      <c r="AQ39" s="186"/>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183</v>
      </c>
      <c r="AL40" s="120"/>
      <c r="AM40" s="120"/>
      <c r="AN40" s="120"/>
      <c r="AO40" s="120"/>
      <c r="AP40" s="120"/>
      <c r="AQ40" s="121"/>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x14ac:dyDescent="0.15">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35</v>
      </c>
      <c r="AL97" s="185"/>
      <c r="AM97" s="185"/>
      <c r="AN97" s="185"/>
      <c r="AO97" s="185"/>
      <c r="AP97" s="185"/>
      <c r="AQ97" s="186"/>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181</v>
      </c>
      <c r="AL99" s="193"/>
      <c r="AM99" s="193"/>
      <c r="AN99" s="193"/>
      <c r="AO99" s="193"/>
      <c r="AP99" s="193"/>
      <c r="AQ99" s="194"/>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topLeftCell="LD1" zoomScaleNormal="100" workbookViewId="0">
      <selection activeCell="LK7" sqref="LK7"/>
    </sheetView>
  </sheetViews>
  <sheetFormatPr defaultColWidth="9"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40.5" x14ac:dyDescent="0.15">
      <c r="A6" s="50" t="s">
        <v>115</v>
      </c>
      <c r="B6" s="68" t="str">
        <f>B7</f>
        <v>2016</v>
      </c>
      <c r="C6" s="68" t="str">
        <f t="shared" ref="C6:AX6" si="6">C7</f>
        <v>262129</v>
      </c>
      <c r="D6" s="68" t="str">
        <f t="shared" si="6"/>
        <v>47</v>
      </c>
      <c r="E6" s="68" t="str">
        <f t="shared" si="6"/>
        <v>04</v>
      </c>
      <c r="F6" s="68" t="str">
        <f t="shared" si="6"/>
        <v>0</v>
      </c>
      <c r="G6" s="68" t="str">
        <f t="shared" si="6"/>
        <v>000</v>
      </c>
      <c r="H6" s="68" t="str">
        <f t="shared" si="6"/>
        <v>京都府　京丹後市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4</v>
      </c>
      <c r="Q6" s="70" t="str">
        <f t="shared" si="6"/>
        <v>-</v>
      </c>
      <c r="R6" s="71" t="str">
        <f>R7</f>
        <v>平成46年3月22日　大宮サイト</v>
      </c>
      <c r="S6" s="72" t="str">
        <f t="shared" si="6"/>
        <v>平成46年3月22日　大宮サイト</v>
      </c>
      <c r="T6" s="68" t="str">
        <f t="shared" si="6"/>
        <v>無</v>
      </c>
      <c r="U6" s="72" t="str">
        <f t="shared" si="6"/>
        <v>関西電力株式会社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f t="shared" si="6"/>
        <v>702</v>
      </c>
      <c r="AO6" s="70">
        <f t="shared" si="6"/>
        <v>1128</v>
      </c>
      <c r="AP6" s="70">
        <f t="shared" si="6"/>
        <v>1172</v>
      </c>
      <c r="AQ6" s="70" t="str">
        <f t="shared" si="6"/>
        <v>-</v>
      </c>
      <c r="AR6" s="70" t="str">
        <f t="shared" si="6"/>
        <v>-</v>
      </c>
      <c r="AS6" s="70">
        <f t="shared" si="6"/>
        <v>702</v>
      </c>
      <c r="AT6" s="70">
        <f t="shared" si="6"/>
        <v>1128</v>
      </c>
      <c r="AU6" s="70">
        <f t="shared" si="6"/>
        <v>1172</v>
      </c>
      <c r="AV6" s="70" t="str">
        <f t="shared" si="6"/>
        <v>-</v>
      </c>
      <c r="AW6" s="70">
        <f t="shared" si="6"/>
        <v>45187</v>
      </c>
      <c r="AX6" s="70">
        <f t="shared" si="6"/>
        <v>45187</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x14ac:dyDescent="0.1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t="s">
        <v>127</v>
      </c>
      <c r="P7" s="81">
        <v>4</v>
      </c>
      <c r="Q7" s="81" t="s">
        <v>127</v>
      </c>
      <c r="R7" s="82" t="s">
        <v>128</v>
      </c>
      <c r="S7" s="82" t="s">
        <v>128</v>
      </c>
      <c r="T7" s="83" t="s">
        <v>129</v>
      </c>
      <c r="U7" s="82" t="s">
        <v>130</v>
      </c>
      <c r="V7" s="79" t="s">
        <v>127</v>
      </c>
      <c r="W7" s="81" t="s">
        <v>127</v>
      </c>
      <c r="X7" s="81" t="s">
        <v>127</v>
      </c>
      <c r="Y7" s="81" t="s">
        <v>127</v>
      </c>
      <c r="Z7" s="81" t="s">
        <v>127</v>
      </c>
      <c r="AA7" s="81" t="s">
        <v>127</v>
      </c>
      <c r="AB7" s="81" t="s">
        <v>127</v>
      </c>
      <c r="AC7" s="81" t="s">
        <v>127</v>
      </c>
      <c r="AD7" s="81" t="s">
        <v>127</v>
      </c>
      <c r="AE7" s="81" t="s">
        <v>127</v>
      </c>
      <c r="AF7" s="81" t="s">
        <v>127</v>
      </c>
      <c r="AG7" s="81" t="s">
        <v>127</v>
      </c>
      <c r="AH7" s="81" t="s">
        <v>127</v>
      </c>
      <c r="AI7" s="81" t="s">
        <v>127</v>
      </c>
      <c r="AJ7" s="81" t="s">
        <v>127</v>
      </c>
      <c r="AK7" s="81" t="s">
        <v>127</v>
      </c>
      <c r="AL7" s="81" t="s">
        <v>127</v>
      </c>
      <c r="AM7" s="81" t="s">
        <v>127</v>
      </c>
      <c r="AN7" s="81">
        <v>702</v>
      </c>
      <c r="AO7" s="81">
        <v>1128</v>
      </c>
      <c r="AP7" s="81">
        <v>1172</v>
      </c>
      <c r="AQ7" s="81" t="s">
        <v>127</v>
      </c>
      <c r="AR7" s="81" t="s">
        <v>127</v>
      </c>
      <c r="AS7" s="81">
        <v>702</v>
      </c>
      <c r="AT7" s="81">
        <v>1128</v>
      </c>
      <c r="AU7" s="81">
        <v>1172</v>
      </c>
      <c r="AV7" s="81" t="s">
        <v>127</v>
      </c>
      <c r="AW7" s="81">
        <v>45187</v>
      </c>
      <c r="AX7" s="81">
        <v>45187</v>
      </c>
      <c r="AY7" s="84" t="s">
        <v>127</v>
      </c>
      <c r="AZ7" s="84" t="s">
        <v>127</v>
      </c>
      <c r="BA7" s="84">
        <v>520.79999999999995</v>
      </c>
      <c r="BB7" s="84">
        <v>343.8</v>
      </c>
      <c r="BC7" s="84">
        <v>527.5</v>
      </c>
      <c r="BD7" s="84" t="s">
        <v>127</v>
      </c>
      <c r="BE7" s="84" t="s">
        <v>127</v>
      </c>
      <c r="BF7" s="84">
        <v>124.4</v>
      </c>
      <c r="BG7" s="84">
        <v>118.8</v>
      </c>
      <c r="BH7" s="84">
        <v>88.8</v>
      </c>
      <c r="BI7" s="84">
        <v>100</v>
      </c>
      <c r="BJ7" s="84" t="s">
        <v>127</v>
      </c>
      <c r="BK7" s="84" t="s">
        <v>127</v>
      </c>
      <c r="BL7" s="84">
        <v>987.5</v>
      </c>
      <c r="BM7" s="84">
        <v>1656.8</v>
      </c>
      <c r="BN7" s="84">
        <v>1498.2</v>
      </c>
      <c r="BO7" s="84" t="s">
        <v>127</v>
      </c>
      <c r="BP7" s="84" t="s">
        <v>127</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v>11931.6</v>
      </c>
      <c r="CI7" s="84">
        <v>11310.3</v>
      </c>
      <c r="CJ7" s="84">
        <v>7536.7</v>
      </c>
      <c r="CK7" s="84" t="s">
        <v>127</v>
      </c>
      <c r="CL7" s="84" t="s">
        <v>127</v>
      </c>
      <c r="CM7" s="84">
        <v>17642.5</v>
      </c>
      <c r="CN7" s="84">
        <v>18815.8</v>
      </c>
      <c r="CO7" s="84">
        <v>22847.9</v>
      </c>
      <c r="CP7" s="81" t="s">
        <v>127</v>
      </c>
      <c r="CQ7" s="81" t="s">
        <v>127</v>
      </c>
      <c r="CR7" s="81">
        <v>37527</v>
      </c>
      <c r="CS7" s="81">
        <v>33856</v>
      </c>
      <c r="CT7" s="81">
        <v>40545</v>
      </c>
      <c r="CU7" s="81" t="s">
        <v>127</v>
      </c>
      <c r="CV7" s="81" t="s">
        <v>127</v>
      </c>
      <c r="CW7" s="81">
        <v>58539</v>
      </c>
      <c r="CX7" s="81">
        <v>37685</v>
      </c>
      <c r="CY7" s="81">
        <v>2390</v>
      </c>
      <c r="CZ7" s="81">
        <v>1089</v>
      </c>
      <c r="DA7" s="84" t="s">
        <v>127</v>
      </c>
      <c r="DB7" s="84" t="s">
        <v>127</v>
      </c>
      <c r="DC7" s="84">
        <v>8.1</v>
      </c>
      <c r="DD7" s="84">
        <v>11.8</v>
      </c>
      <c r="DE7" s="84">
        <v>12.3</v>
      </c>
      <c r="DF7" s="84" t="s">
        <v>127</v>
      </c>
      <c r="DG7" s="84" t="s">
        <v>127</v>
      </c>
      <c r="DH7" s="84">
        <v>37.700000000000003</v>
      </c>
      <c r="DI7" s="84">
        <v>33.9</v>
      </c>
      <c r="DJ7" s="84">
        <v>37.9</v>
      </c>
      <c r="DK7" s="84" t="s">
        <v>127</v>
      </c>
      <c r="DL7" s="84" t="s">
        <v>127</v>
      </c>
      <c r="DM7" s="84">
        <v>5.4</v>
      </c>
      <c r="DN7" s="84">
        <v>1.3</v>
      </c>
      <c r="DO7" s="84">
        <v>0</v>
      </c>
      <c r="DP7" s="84" t="s">
        <v>127</v>
      </c>
      <c r="DQ7" s="84" t="s">
        <v>127</v>
      </c>
      <c r="DR7" s="84">
        <v>13.7</v>
      </c>
      <c r="DS7" s="84">
        <v>16.3</v>
      </c>
      <c r="DT7" s="84">
        <v>14.2</v>
      </c>
      <c r="DU7" s="84" t="s">
        <v>127</v>
      </c>
      <c r="DV7" s="84" t="s">
        <v>127</v>
      </c>
      <c r="DW7" s="84">
        <v>1256.5999999999999</v>
      </c>
      <c r="DX7" s="84">
        <v>895.7</v>
      </c>
      <c r="DY7" s="84">
        <v>869.3</v>
      </c>
      <c r="DZ7" s="84" t="s">
        <v>127</v>
      </c>
      <c r="EA7" s="84" t="s">
        <v>127</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v>100</v>
      </c>
      <c r="ER7" s="84">
        <v>100</v>
      </c>
      <c r="ES7" s="84">
        <v>100</v>
      </c>
      <c r="ET7" s="84" t="s">
        <v>127</v>
      </c>
      <c r="EU7" s="84" t="s">
        <v>127</v>
      </c>
      <c r="EV7" s="84">
        <v>70.2</v>
      </c>
      <c r="EW7" s="84">
        <v>73.099999999999994</v>
      </c>
      <c r="EX7" s="84">
        <v>74.8</v>
      </c>
      <c r="EY7" s="81" t="s">
        <v>127</v>
      </c>
      <c r="EZ7" s="84" t="s">
        <v>127</v>
      </c>
      <c r="FA7" s="84" t="s">
        <v>127</v>
      </c>
      <c r="FB7" s="84" t="s">
        <v>127</v>
      </c>
      <c r="FC7" s="84" t="s">
        <v>127</v>
      </c>
      <c r="FD7" s="84" t="s">
        <v>127</v>
      </c>
      <c r="FE7" s="84" t="s">
        <v>127</v>
      </c>
      <c r="FF7" s="84" t="s">
        <v>127</v>
      </c>
      <c r="FG7" s="84">
        <v>56.1</v>
      </c>
      <c r="FH7" s="84">
        <v>61.8</v>
      </c>
      <c r="FI7" s="84">
        <v>61.6</v>
      </c>
      <c r="FJ7" s="84" t="s">
        <v>127</v>
      </c>
      <c r="FK7" s="84" t="s">
        <v>127</v>
      </c>
      <c r="FL7" s="84" t="s">
        <v>127</v>
      </c>
      <c r="FM7" s="84" t="s">
        <v>127</v>
      </c>
      <c r="FN7" s="84" t="s">
        <v>127</v>
      </c>
      <c r="FO7" s="84" t="s">
        <v>127</v>
      </c>
      <c r="FP7" s="84" t="s">
        <v>127</v>
      </c>
      <c r="FQ7" s="84">
        <v>16.7</v>
      </c>
      <c r="FR7" s="84">
        <v>8.6999999999999993</v>
      </c>
      <c r="FS7" s="84">
        <v>5.7</v>
      </c>
      <c r="FT7" s="84" t="s">
        <v>127</v>
      </c>
      <c r="FU7" s="84" t="s">
        <v>127</v>
      </c>
      <c r="FV7" s="84" t="s">
        <v>127</v>
      </c>
      <c r="FW7" s="84" t="s">
        <v>127</v>
      </c>
      <c r="FX7" s="84" t="s">
        <v>127</v>
      </c>
      <c r="FY7" s="84" t="s">
        <v>127</v>
      </c>
      <c r="FZ7" s="84" t="s">
        <v>127</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t="s">
        <v>127</v>
      </c>
      <c r="GT7" s="84" t="s">
        <v>127</v>
      </c>
      <c r="GU7" s="84">
        <v>58.4</v>
      </c>
      <c r="GV7" s="84">
        <v>80.599999999999994</v>
      </c>
      <c r="GW7" s="84">
        <v>85.6</v>
      </c>
      <c r="GX7" s="81" t="s">
        <v>127</v>
      </c>
      <c r="GY7" s="84" t="s">
        <v>127</v>
      </c>
      <c r="GZ7" s="84" t="s">
        <v>127</v>
      </c>
      <c r="HA7" s="84" t="s">
        <v>127</v>
      </c>
      <c r="HB7" s="84" t="s">
        <v>127</v>
      </c>
      <c r="HC7" s="84" t="s">
        <v>127</v>
      </c>
      <c r="HD7" s="84" t="s">
        <v>127</v>
      </c>
      <c r="HE7" s="84" t="s">
        <v>127</v>
      </c>
      <c r="HF7" s="84">
        <v>50.3</v>
      </c>
      <c r="HG7" s="84">
        <v>47.9</v>
      </c>
      <c r="HH7" s="84">
        <v>54</v>
      </c>
      <c r="HI7" s="84" t="s">
        <v>127</v>
      </c>
      <c r="HJ7" s="84" t="s">
        <v>127</v>
      </c>
      <c r="HK7" s="84" t="s">
        <v>127</v>
      </c>
      <c r="HL7" s="84" t="s">
        <v>127</v>
      </c>
      <c r="HM7" s="84" t="s">
        <v>127</v>
      </c>
      <c r="HN7" s="84" t="s">
        <v>127</v>
      </c>
      <c r="HO7" s="84" t="s">
        <v>127</v>
      </c>
      <c r="HP7" s="84">
        <v>5.2</v>
      </c>
      <c r="HQ7" s="84">
        <v>13</v>
      </c>
      <c r="HR7" s="84">
        <v>8.9</v>
      </c>
      <c r="HS7" s="84" t="s">
        <v>127</v>
      </c>
      <c r="HT7" s="84" t="s">
        <v>127</v>
      </c>
      <c r="HU7" s="84" t="s">
        <v>127</v>
      </c>
      <c r="HV7" s="84" t="s">
        <v>127</v>
      </c>
      <c r="HW7" s="84" t="s">
        <v>127</v>
      </c>
      <c r="HX7" s="84" t="s">
        <v>127</v>
      </c>
      <c r="HY7" s="84" t="s">
        <v>127</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t="s">
        <v>127</v>
      </c>
      <c r="IT7" s="84">
        <v>52.3</v>
      </c>
      <c r="IU7" s="84">
        <v>52.8</v>
      </c>
      <c r="IV7" s="84">
        <v>51.2</v>
      </c>
      <c r="IW7" s="81" t="s">
        <v>127</v>
      </c>
      <c r="IX7" s="84" t="s">
        <v>127</v>
      </c>
      <c r="IY7" s="84" t="s">
        <v>127</v>
      </c>
      <c r="IZ7" s="84" t="s">
        <v>127</v>
      </c>
      <c r="JA7" s="84" t="s">
        <v>127</v>
      </c>
      <c r="JB7" s="84" t="s">
        <v>127</v>
      </c>
      <c r="JC7" s="84" t="s">
        <v>127</v>
      </c>
      <c r="JD7" s="84" t="s">
        <v>127</v>
      </c>
      <c r="JE7" s="84">
        <v>18.5</v>
      </c>
      <c r="JF7" s="84">
        <v>16.100000000000001</v>
      </c>
      <c r="JG7" s="84">
        <v>19.600000000000001</v>
      </c>
      <c r="JH7" s="84" t="s">
        <v>127</v>
      </c>
      <c r="JI7" s="84" t="s">
        <v>127</v>
      </c>
      <c r="JJ7" s="84" t="s">
        <v>127</v>
      </c>
      <c r="JK7" s="84" t="s">
        <v>127</v>
      </c>
      <c r="JL7" s="84" t="s">
        <v>127</v>
      </c>
      <c r="JM7" s="84" t="s">
        <v>127</v>
      </c>
      <c r="JN7" s="84" t="s">
        <v>127</v>
      </c>
      <c r="JO7" s="84">
        <v>43.7</v>
      </c>
      <c r="JP7" s="84">
        <v>45.4</v>
      </c>
      <c r="JQ7" s="84">
        <v>48.2</v>
      </c>
      <c r="JR7" s="84" t="s">
        <v>127</v>
      </c>
      <c r="JS7" s="84" t="s">
        <v>127</v>
      </c>
      <c r="JT7" s="84" t="s">
        <v>127</v>
      </c>
      <c r="JU7" s="84" t="s">
        <v>127</v>
      </c>
      <c r="JV7" s="84" t="s">
        <v>127</v>
      </c>
      <c r="JW7" s="84" t="s">
        <v>127</v>
      </c>
      <c r="JX7" s="84" t="s">
        <v>127</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t="s">
        <v>127</v>
      </c>
      <c r="KS7" s="84">
        <v>98.4</v>
      </c>
      <c r="KT7" s="84">
        <v>98.4</v>
      </c>
      <c r="KU7" s="84">
        <v>99.1</v>
      </c>
      <c r="KV7" s="81">
        <v>1089</v>
      </c>
      <c r="KW7" s="84" t="s">
        <v>127</v>
      </c>
      <c r="KX7" s="84" t="s">
        <v>127</v>
      </c>
      <c r="KY7" s="84">
        <v>8.1</v>
      </c>
      <c r="KZ7" s="84">
        <v>11.8</v>
      </c>
      <c r="LA7" s="84">
        <v>12.3</v>
      </c>
      <c r="LB7" s="84" t="s">
        <v>127</v>
      </c>
      <c r="LC7" s="84" t="s">
        <v>127</v>
      </c>
      <c r="LD7" s="84">
        <v>13.7</v>
      </c>
      <c r="LE7" s="84">
        <v>12</v>
      </c>
      <c r="LF7" s="84">
        <v>14.5</v>
      </c>
      <c r="LG7" s="84" t="s">
        <v>127</v>
      </c>
      <c r="LH7" s="84" t="s">
        <v>127</v>
      </c>
      <c r="LI7" s="84">
        <v>5.4</v>
      </c>
      <c r="LJ7" s="84">
        <v>1.3</v>
      </c>
      <c r="LK7" s="84">
        <v>0</v>
      </c>
      <c r="LL7" s="84" t="s">
        <v>127</v>
      </c>
      <c r="LM7" s="84" t="s">
        <v>127</v>
      </c>
      <c r="LN7" s="84">
        <v>2.9</v>
      </c>
      <c r="LO7" s="84">
        <v>0.6</v>
      </c>
      <c r="LP7" s="84">
        <v>0.3</v>
      </c>
      <c r="LQ7" s="84" t="s">
        <v>127</v>
      </c>
      <c r="LR7" s="84" t="s">
        <v>127</v>
      </c>
      <c r="LS7" s="84">
        <v>1256.5999999999999</v>
      </c>
      <c r="LT7" s="84">
        <v>895.7</v>
      </c>
      <c r="LU7" s="84">
        <v>869.3</v>
      </c>
      <c r="LV7" s="84" t="s">
        <v>127</v>
      </c>
      <c r="LW7" s="84" t="s">
        <v>127</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v>100</v>
      </c>
      <c r="MN7" s="84">
        <v>100</v>
      </c>
      <c r="MO7" s="84">
        <v>100</v>
      </c>
      <c r="MP7" s="84" t="s">
        <v>127</v>
      </c>
      <c r="MQ7" s="84" t="s">
        <v>127</v>
      </c>
      <c r="MR7" s="84">
        <v>100</v>
      </c>
      <c r="MS7" s="84">
        <v>98.2</v>
      </c>
      <c r="MT7" s="84">
        <v>93.8</v>
      </c>
      <c r="MU7" s="84" t="s">
        <v>127</v>
      </c>
      <c r="MV7" s="84" t="s">
        <v>127</v>
      </c>
      <c r="MW7" s="84" t="s">
        <v>127</v>
      </c>
      <c r="MX7" s="84" t="s">
        <v>127</v>
      </c>
      <c r="MY7" s="84" t="s">
        <v>127</v>
      </c>
      <c r="MZ7" s="84" t="s">
        <v>127</v>
      </c>
      <c r="NA7" s="84" t="s">
        <v>127</v>
      </c>
      <c r="NB7" s="84" t="s">
        <v>127</v>
      </c>
      <c r="NC7" s="84" t="s">
        <v>127</v>
      </c>
      <c r="ND7" s="84" t="s">
        <v>127</v>
      </c>
      <c r="NE7" s="84" t="s">
        <v>127</v>
      </c>
      <c r="NF7" s="84" t="s">
        <v>127</v>
      </c>
      <c r="NG7" s="84" t="s">
        <v>127</v>
      </c>
      <c r="NH7" s="84" t="s">
        <v>127</v>
      </c>
      <c r="NI7" s="84">
        <v>2</v>
      </c>
      <c r="NJ7" s="84">
        <v>4</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（最大出力合計1,089kW）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（最大出力合計1,089kW）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t="str">
        <f>AZ7</f>
        <v>-</v>
      </c>
      <c r="BA11" s="96">
        <f>BA7</f>
        <v>520.79999999999995</v>
      </c>
      <c r="BB11" s="96">
        <f>BB7</f>
        <v>343.8</v>
      </c>
      <c r="BC11" s="96">
        <f>BC7</f>
        <v>527.5</v>
      </c>
      <c r="BD11" s="85"/>
      <c r="BE11" s="85"/>
      <c r="BF11" s="85"/>
      <c r="BG11" s="85"/>
      <c r="BH11" s="85"/>
      <c r="BI11" s="95" t="s">
        <v>140</v>
      </c>
      <c r="BJ11" s="96" t="str">
        <f>BJ7</f>
        <v>-</v>
      </c>
      <c r="BK11" s="96" t="str">
        <f>BK7</f>
        <v>-</v>
      </c>
      <c r="BL11" s="96">
        <f>BL7</f>
        <v>987.5</v>
      </c>
      <c r="BM11" s="96">
        <f>BM7</f>
        <v>1656.8</v>
      </c>
      <c r="BN11" s="96">
        <f>BN7</f>
        <v>1498.2</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t="str">
        <f>CF7</f>
        <v>-</v>
      </c>
      <c r="CG11" s="96" t="str">
        <f>CG7</f>
        <v>-</v>
      </c>
      <c r="CH11" s="96">
        <f>CH7</f>
        <v>11931.6</v>
      </c>
      <c r="CI11" s="96">
        <f>CI7</f>
        <v>11310.3</v>
      </c>
      <c r="CJ11" s="96">
        <f>CJ7</f>
        <v>7536.7</v>
      </c>
      <c r="CK11" s="85"/>
      <c r="CL11" s="85"/>
      <c r="CM11" s="85"/>
      <c r="CN11" s="85"/>
      <c r="CO11" s="95" t="s">
        <v>140</v>
      </c>
      <c r="CP11" s="97" t="str">
        <f>CP7</f>
        <v>-</v>
      </c>
      <c r="CQ11" s="97" t="str">
        <f>CQ7</f>
        <v>-</v>
      </c>
      <c r="CR11" s="97">
        <f>CR7</f>
        <v>37527</v>
      </c>
      <c r="CS11" s="97">
        <f>CS7</f>
        <v>33856</v>
      </c>
      <c r="CT11" s="97">
        <f>CT7</f>
        <v>40545</v>
      </c>
      <c r="CU11" s="85"/>
      <c r="CV11" s="85"/>
      <c r="CW11" s="85"/>
      <c r="CX11" s="85"/>
      <c r="CY11" s="85"/>
      <c r="CZ11" s="95" t="s">
        <v>140</v>
      </c>
      <c r="DA11" s="96" t="str">
        <f>DA7</f>
        <v>-</v>
      </c>
      <c r="DB11" s="96" t="str">
        <f>DB7</f>
        <v>-</v>
      </c>
      <c r="DC11" s="96">
        <f>DC7</f>
        <v>8.1</v>
      </c>
      <c r="DD11" s="96">
        <f>DD7</f>
        <v>11.8</v>
      </c>
      <c r="DE11" s="96">
        <f>DE7</f>
        <v>12.3</v>
      </c>
      <c r="DF11" s="85"/>
      <c r="DG11" s="85"/>
      <c r="DH11" s="85"/>
      <c r="DI11" s="85"/>
      <c r="DJ11" s="95" t="s">
        <v>140</v>
      </c>
      <c r="DK11" s="96" t="str">
        <f>DK7</f>
        <v>-</v>
      </c>
      <c r="DL11" s="96" t="str">
        <f>DL7</f>
        <v>-</v>
      </c>
      <c r="DM11" s="96">
        <f>DM7</f>
        <v>5.4</v>
      </c>
      <c r="DN11" s="96">
        <f>DN7</f>
        <v>1.3</v>
      </c>
      <c r="DO11" s="96">
        <f>DO7</f>
        <v>0</v>
      </c>
      <c r="DP11" s="85"/>
      <c r="DQ11" s="85"/>
      <c r="DR11" s="85"/>
      <c r="DS11" s="85"/>
      <c r="DT11" s="95" t="s">
        <v>140</v>
      </c>
      <c r="DU11" s="96" t="str">
        <f>DU7</f>
        <v>-</v>
      </c>
      <c r="DV11" s="96" t="str">
        <f>DV7</f>
        <v>-</v>
      </c>
      <c r="DW11" s="96">
        <f>DW7</f>
        <v>1256.5999999999999</v>
      </c>
      <c r="DX11" s="96">
        <f>DX7</f>
        <v>895.7</v>
      </c>
      <c r="DY11" s="96">
        <f>DY7</f>
        <v>869.3</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t="str">
        <f>EO7</f>
        <v>-</v>
      </c>
      <c r="EP11" s="96" t="str">
        <f>EP7</f>
        <v>-</v>
      </c>
      <c r="EQ11" s="96">
        <f>EQ7</f>
        <v>100</v>
      </c>
      <c r="ER11" s="96">
        <f>ER7</f>
        <v>100</v>
      </c>
      <c r="ES11" s="96">
        <f>ES7</f>
        <v>100</v>
      </c>
      <c r="ET11" s="85"/>
      <c r="EU11" s="85"/>
      <c r="EV11" s="85"/>
      <c r="EW11" s="85"/>
      <c r="EX11" s="85"/>
      <c r="EY11" s="95" t="s">
        <v>141</v>
      </c>
      <c r="EZ11" s="96" t="str">
        <f>EZ7</f>
        <v>-</v>
      </c>
      <c r="FA11" s="96" t="str">
        <f>FA7</f>
        <v>-</v>
      </c>
      <c r="FB11" s="96" t="str">
        <f>FB7</f>
        <v>-</v>
      </c>
      <c r="FC11" s="96" t="str">
        <f>FC7</f>
        <v>-</v>
      </c>
      <c r="FD11" s="96" t="str">
        <f>FD7</f>
        <v>-</v>
      </c>
      <c r="FE11" s="85"/>
      <c r="FF11" s="85"/>
      <c r="FG11" s="85"/>
      <c r="FH11" s="85"/>
      <c r="FI11" s="95" t="s">
        <v>142</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143</v>
      </c>
      <c r="GD11" s="96" t="str">
        <f>GD7</f>
        <v>-</v>
      </c>
      <c r="GE11" s="96" t="str">
        <f>GE7</f>
        <v>-</v>
      </c>
      <c r="GF11" s="96" t="str">
        <f>GF7</f>
        <v>-</v>
      </c>
      <c r="GG11" s="96" t="str">
        <f>GG7</f>
        <v>-</v>
      </c>
      <c r="GH11" s="96" t="str">
        <f>GH7</f>
        <v>-</v>
      </c>
      <c r="GI11" s="85"/>
      <c r="GJ11" s="85"/>
      <c r="GK11" s="85"/>
      <c r="GL11" s="85"/>
      <c r="GM11" s="95" t="s">
        <v>144</v>
      </c>
      <c r="GN11" s="96" t="str">
        <f>GN7</f>
        <v>-</v>
      </c>
      <c r="GO11" s="96" t="str">
        <f>GO7</f>
        <v>-</v>
      </c>
      <c r="GP11" s="96" t="str">
        <f>GP7</f>
        <v>-</v>
      </c>
      <c r="GQ11" s="96" t="str">
        <f>GQ7</f>
        <v>-</v>
      </c>
      <c r="GR11" s="96" t="str">
        <f>GR7</f>
        <v>-</v>
      </c>
      <c r="GS11" s="85"/>
      <c r="GT11" s="85"/>
      <c r="GU11" s="85"/>
      <c r="GV11" s="85"/>
      <c r="GW11" s="85"/>
      <c r="GX11" s="95" t="s">
        <v>142</v>
      </c>
      <c r="GY11" s="96" t="str">
        <f>GY7</f>
        <v>-</v>
      </c>
      <c r="GZ11" s="96" t="str">
        <f>GZ7</f>
        <v>-</v>
      </c>
      <c r="HA11" s="96" t="str">
        <f>HA7</f>
        <v>-</v>
      </c>
      <c r="HB11" s="96" t="str">
        <f>HB7</f>
        <v>-</v>
      </c>
      <c r="HC11" s="96" t="str">
        <f>HC7</f>
        <v>-</v>
      </c>
      <c r="HD11" s="85"/>
      <c r="HE11" s="85"/>
      <c r="HF11" s="85"/>
      <c r="HG11" s="85"/>
      <c r="HH11" s="95" t="s">
        <v>145</v>
      </c>
      <c r="HI11" s="96" t="str">
        <f>HI7</f>
        <v>-</v>
      </c>
      <c r="HJ11" s="96" t="str">
        <f>HJ7</f>
        <v>-</v>
      </c>
      <c r="HK11" s="96" t="str">
        <f>HK7</f>
        <v>-</v>
      </c>
      <c r="HL11" s="96" t="str">
        <f>HL7</f>
        <v>-</v>
      </c>
      <c r="HM11" s="96" t="str">
        <f>HM7</f>
        <v>-</v>
      </c>
      <c r="HN11" s="85"/>
      <c r="HO11" s="85"/>
      <c r="HP11" s="85"/>
      <c r="HQ11" s="85"/>
      <c r="HR11" s="95" t="s">
        <v>140</v>
      </c>
      <c r="HS11" s="96" t="str">
        <f>HS7</f>
        <v>-</v>
      </c>
      <c r="HT11" s="96" t="str">
        <f>HT7</f>
        <v>-</v>
      </c>
      <c r="HU11" s="96" t="str">
        <f>HU7</f>
        <v>-</v>
      </c>
      <c r="HV11" s="96" t="str">
        <f>HV7</f>
        <v>-</v>
      </c>
      <c r="HW11" s="96" t="str">
        <f>HW7</f>
        <v>-</v>
      </c>
      <c r="HX11" s="85"/>
      <c r="HY11" s="85"/>
      <c r="HZ11" s="85"/>
      <c r="IA11" s="85"/>
      <c r="IB11" s="95" t="s">
        <v>146</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140</v>
      </c>
      <c r="IX11" s="96" t="str">
        <f>IX7</f>
        <v>-</v>
      </c>
      <c r="IY11" s="96" t="str">
        <f>IY7</f>
        <v>-</v>
      </c>
      <c r="IZ11" s="96" t="str">
        <f>IZ7</f>
        <v>-</v>
      </c>
      <c r="JA11" s="96" t="str">
        <f>JA7</f>
        <v>-</v>
      </c>
      <c r="JB11" s="96" t="str">
        <f>JB7</f>
        <v>-</v>
      </c>
      <c r="JC11" s="85"/>
      <c r="JD11" s="85"/>
      <c r="JE11" s="85"/>
      <c r="JF11" s="85"/>
      <c r="JG11" s="95" t="s">
        <v>140</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t="str">
        <f>KL7</f>
        <v>-</v>
      </c>
      <c r="KM11" s="96" t="str">
        <f>KM7</f>
        <v>-</v>
      </c>
      <c r="KN11" s="96" t="str">
        <f>KN7</f>
        <v>-</v>
      </c>
      <c r="KO11" s="96" t="str">
        <f>KO7</f>
        <v>-</v>
      </c>
      <c r="KP11" s="96" t="str">
        <f>KP7</f>
        <v>-</v>
      </c>
      <c r="KQ11" s="85"/>
      <c r="KR11" s="85"/>
      <c r="KS11" s="85"/>
      <c r="KT11" s="85"/>
      <c r="KU11" s="85"/>
      <c r="KV11" s="95" t="s">
        <v>140</v>
      </c>
      <c r="KW11" s="96" t="str">
        <f>KW7</f>
        <v>-</v>
      </c>
      <c r="KX11" s="96" t="str">
        <f>KX7</f>
        <v>-</v>
      </c>
      <c r="KY11" s="96">
        <f>KY7</f>
        <v>8.1</v>
      </c>
      <c r="KZ11" s="96">
        <f>KZ7</f>
        <v>11.8</v>
      </c>
      <c r="LA11" s="96">
        <f>LA7</f>
        <v>12.3</v>
      </c>
      <c r="LB11" s="85"/>
      <c r="LC11" s="85"/>
      <c r="LD11" s="85"/>
      <c r="LE11" s="85"/>
      <c r="LF11" s="95" t="s">
        <v>147</v>
      </c>
      <c r="LG11" s="96" t="str">
        <f>LG7</f>
        <v>-</v>
      </c>
      <c r="LH11" s="96" t="str">
        <f>LH7</f>
        <v>-</v>
      </c>
      <c r="LI11" s="96">
        <f>LI7</f>
        <v>5.4</v>
      </c>
      <c r="LJ11" s="96">
        <f>LJ7</f>
        <v>1.3</v>
      </c>
      <c r="LK11" s="96">
        <f>LK7</f>
        <v>0</v>
      </c>
      <c r="LL11" s="85"/>
      <c r="LM11" s="85"/>
      <c r="LN11" s="85"/>
      <c r="LO11" s="85"/>
      <c r="LP11" s="95" t="s">
        <v>140</v>
      </c>
      <c r="LQ11" s="96" t="str">
        <f>LQ7</f>
        <v>-</v>
      </c>
      <c r="LR11" s="96" t="str">
        <f>LR7</f>
        <v>-</v>
      </c>
      <c r="LS11" s="96">
        <f>LS7</f>
        <v>1256.5999999999999</v>
      </c>
      <c r="LT11" s="96">
        <f>LT7</f>
        <v>895.7</v>
      </c>
      <c r="LU11" s="96">
        <f>LU7</f>
        <v>869.3</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148</v>
      </c>
      <c r="AY12" s="96" t="str">
        <f>BD7</f>
        <v>-</v>
      </c>
      <c r="AZ12" s="96" t="str">
        <f>BE7</f>
        <v>-</v>
      </c>
      <c r="BA12" s="96">
        <f>BF7</f>
        <v>124.4</v>
      </c>
      <c r="BB12" s="96">
        <f>BG7</f>
        <v>118.8</v>
      </c>
      <c r="BC12" s="96">
        <f>BH7</f>
        <v>88.8</v>
      </c>
      <c r="BD12" s="85"/>
      <c r="BE12" s="85"/>
      <c r="BF12" s="85"/>
      <c r="BG12" s="85"/>
      <c r="BH12" s="85"/>
      <c r="BI12" s="95" t="s">
        <v>148</v>
      </c>
      <c r="BJ12" s="96" t="str">
        <f>BO7</f>
        <v>-</v>
      </c>
      <c r="BK12" s="96" t="str">
        <f>BP7</f>
        <v>-</v>
      </c>
      <c r="BL12" s="96">
        <f>BQ7</f>
        <v>324.60000000000002</v>
      </c>
      <c r="BM12" s="96">
        <f>BR7</f>
        <v>255.4</v>
      </c>
      <c r="BN12" s="96">
        <f>BS7</f>
        <v>269.8</v>
      </c>
      <c r="BO12" s="85"/>
      <c r="BP12" s="85"/>
      <c r="BQ12" s="85"/>
      <c r="BR12" s="85"/>
      <c r="BS12" s="85"/>
      <c r="BT12" s="95" t="s">
        <v>148</v>
      </c>
      <c r="BU12" s="96" t="str">
        <f>BZ7</f>
        <v>-</v>
      </c>
      <c r="BV12" s="96" t="str">
        <f>CA7</f>
        <v>-</v>
      </c>
      <c r="BW12" s="96" t="str">
        <f>CB7</f>
        <v>-</v>
      </c>
      <c r="BX12" s="96" t="str">
        <f>CC7</f>
        <v>-</v>
      </c>
      <c r="BY12" s="96" t="str">
        <f>CD7</f>
        <v>-</v>
      </c>
      <c r="BZ12" s="85"/>
      <c r="CA12" s="85"/>
      <c r="CB12" s="85"/>
      <c r="CC12" s="85"/>
      <c r="CD12" s="85"/>
      <c r="CE12" s="95" t="s">
        <v>148</v>
      </c>
      <c r="CF12" s="96" t="str">
        <f>CK7</f>
        <v>-</v>
      </c>
      <c r="CG12" s="96" t="str">
        <f>CL7</f>
        <v>-</v>
      </c>
      <c r="CH12" s="96">
        <f>CM7</f>
        <v>17642.5</v>
      </c>
      <c r="CI12" s="96">
        <f>CN7</f>
        <v>18815.8</v>
      </c>
      <c r="CJ12" s="96">
        <f>CO7</f>
        <v>22847.9</v>
      </c>
      <c r="CK12" s="85"/>
      <c r="CL12" s="85"/>
      <c r="CM12" s="85"/>
      <c r="CN12" s="85"/>
      <c r="CO12" s="95" t="s">
        <v>148</v>
      </c>
      <c r="CP12" s="97" t="str">
        <f>CU7</f>
        <v>-</v>
      </c>
      <c r="CQ12" s="97" t="str">
        <f>CV7</f>
        <v>-</v>
      </c>
      <c r="CR12" s="97">
        <f>CW7</f>
        <v>58539</v>
      </c>
      <c r="CS12" s="97">
        <f>CX7</f>
        <v>37685</v>
      </c>
      <c r="CT12" s="97">
        <f>CY7</f>
        <v>2390</v>
      </c>
      <c r="CU12" s="85"/>
      <c r="CV12" s="85"/>
      <c r="CW12" s="85"/>
      <c r="CX12" s="85"/>
      <c r="CY12" s="85"/>
      <c r="CZ12" s="95" t="s">
        <v>148</v>
      </c>
      <c r="DA12" s="96" t="str">
        <f>DF7</f>
        <v>-</v>
      </c>
      <c r="DB12" s="96" t="str">
        <f>DG7</f>
        <v>-</v>
      </c>
      <c r="DC12" s="96">
        <f>DH7</f>
        <v>37.700000000000003</v>
      </c>
      <c r="DD12" s="96">
        <f>DI7</f>
        <v>33.9</v>
      </c>
      <c r="DE12" s="96">
        <f>DJ7</f>
        <v>37.9</v>
      </c>
      <c r="DF12" s="85"/>
      <c r="DG12" s="85"/>
      <c r="DH12" s="85"/>
      <c r="DI12" s="85"/>
      <c r="DJ12" s="95" t="s">
        <v>148</v>
      </c>
      <c r="DK12" s="96" t="str">
        <f>DP7</f>
        <v>-</v>
      </c>
      <c r="DL12" s="96" t="str">
        <f>DQ7</f>
        <v>-</v>
      </c>
      <c r="DM12" s="96">
        <f>DR7</f>
        <v>13.7</v>
      </c>
      <c r="DN12" s="96">
        <f>DS7</f>
        <v>16.3</v>
      </c>
      <c r="DO12" s="96">
        <f>DT7</f>
        <v>14.2</v>
      </c>
      <c r="DP12" s="85"/>
      <c r="DQ12" s="85"/>
      <c r="DR12" s="85"/>
      <c r="DS12" s="85"/>
      <c r="DT12" s="95" t="s">
        <v>149</v>
      </c>
      <c r="DU12" s="96" t="str">
        <f>DZ7</f>
        <v>-</v>
      </c>
      <c r="DV12" s="96" t="str">
        <f>EA7</f>
        <v>-</v>
      </c>
      <c r="DW12" s="96">
        <f>EB7</f>
        <v>98.2</v>
      </c>
      <c r="DX12" s="96">
        <f>EC7</f>
        <v>100.3</v>
      </c>
      <c r="DY12" s="96">
        <f>ED7</f>
        <v>98.3</v>
      </c>
      <c r="DZ12" s="85"/>
      <c r="EA12" s="85"/>
      <c r="EB12" s="85"/>
      <c r="EC12" s="85"/>
      <c r="ED12" s="95" t="s">
        <v>148</v>
      </c>
      <c r="EE12" s="96" t="str">
        <f>EJ7</f>
        <v>-</v>
      </c>
      <c r="EF12" s="96" t="str">
        <f>EK7</f>
        <v>-</v>
      </c>
      <c r="EG12" s="96" t="str">
        <f>EL7</f>
        <v>-</v>
      </c>
      <c r="EH12" s="96" t="str">
        <f>EM7</f>
        <v>-</v>
      </c>
      <c r="EI12" s="96" t="str">
        <f>EN7</f>
        <v>-</v>
      </c>
      <c r="EJ12" s="85"/>
      <c r="EK12" s="85"/>
      <c r="EL12" s="85"/>
      <c r="EM12" s="85"/>
      <c r="EN12" s="95" t="s">
        <v>148</v>
      </c>
      <c r="EO12" s="96" t="str">
        <f>ET7</f>
        <v>-</v>
      </c>
      <c r="EP12" s="96" t="str">
        <f>EU7</f>
        <v>-</v>
      </c>
      <c r="EQ12" s="96">
        <f>EV7</f>
        <v>70.2</v>
      </c>
      <c r="ER12" s="96">
        <f>EW7</f>
        <v>73.099999999999994</v>
      </c>
      <c r="ES12" s="96">
        <f>EX7</f>
        <v>74.8</v>
      </c>
      <c r="ET12" s="85"/>
      <c r="EU12" s="85"/>
      <c r="EV12" s="85"/>
      <c r="EW12" s="85"/>
      <c r="EX12" s="85"/>
      <c r="EY12" s="95" t="s">
        <v>148</v>
      </c>
      <c r="EZ12" s="96" t="str">
        <f>IF($EZ$8,FE7,"-")</f>
        <v>-</v>
      </c>
      <c r="FA12" s="96" t="str">
        <f>IF($EZ$8,FF7,"-")</f>
        <v>-</v>
      </c>
      <c r="FB12" s="96" t="str">
        <f>IF($EZ$8,FG7,"-")</f>
        <v>-</v>
      </c>
      <c r="FC12" s="96" t="str">
        <f>IF($EZ$8,FH7,"-")</f>
        <v>-</v>
      </c>
      <c r="FD12" s="96" t="str">
        <f>IF($EZ$8,FI7,"-")</f>
        <v>-</v>
      </c>
      <c r="FE12" s="85"/>
      <c r="FF12" s="85"/>
      <c r="FG12" s="85"/>
      <c r="FH12" s="85"/>
      <c r="FI12" s="95" t="s">
        <v>148</v>
      </c>
      <c r="FJ12" s="96" t="str">
        <f>IF($FJ$8,FO7,"-")</f>
        <v>-</v>
      </c>
      <c r="FK12" s="96" t="str">
        <f>IF($FJ$8,FP7,"-")</f>
        <v>-</v>
      </c>
      <c r="FL12" s="96" t="str">
        <f>IF($FJ$8,FQ7,"-")</f>
        <v>-</v>
      </c>
      <c r="FM12" s="96" t="str">
        <f>IF($FJ$8,FR7,"-")</f>
        <v>-</v>
      </c>
      <c r="FN12" s="96" t="str">
        <f>IF($FJ$8,FS7,"-")</f>
        <v>-</v>
      </c>
      <c r="FO12" s="85"/>
      <c r="FP12" s="85"/>
      <c r="FQ12" s="85"/>
      <c r="FR12" s="85"/>
      <c r="FS12" s="95" t="s">
        <v>148</v>
      </c>
      <c r="FT12" s="96" t="str">
        <f>IF($FT$8,FY7,"-")</f>
        <v>-</v>
      </c>
      <c r="FU12" s="96" t="str">
        <f>IF($FT$8,FZ7,"-")</f>
        <v>-</v>
      </c>
      <c r="FV12" s="96" t="str">
        <f>IF($FT$8,GA7,"-")</f>
        <v>-</v>
      </c>
      <c r="FW12" s="96" t="str">
        <f>IF($FT$8,GB7,"-")</f>
        <v>-</v>
      </c>
      <c r="FX12" s="96" t="str">
        <f>IF($FT$8,GC7,"-")</f>
        <v>-</v>
      </c>
      <c r="FY12" s="85"/>
      <c r="FZ12" s="85"/>
      <c r="GA12" s="85"/>
      <c r="GB12" s="85"/>
      <c r="GC12" s="95" t="s">
        <v>148</v>
      </c>
      <c r="GD12" s="96" t="str">
        <f>IF($GD$8,GI7,"-")</f>
        <v>-</v>
      </c>
      <c r="GE12" s="96" t="str">
        <f>IF($GD$8,GJ7,"-")</f>
        <v>-</v>
      </c>
      <c r="GF12" s="96" t="str">
        <f>IF($GD$8,GK7,"-")</f>
        <v>-</v>
      </c>
      <c r="GG12" s="96" t="str">
        <f>IF($GD$8,GL7,"-")</f>
        <v>-</v>
      </c>
      <c r="GH12" s="96" t="str">
        <f>IF($GD$8,GM7,"-")</f>
        <v>-</v>
      </c>
      <c r="GI12" s="85"/>
      <c r="GJ12" s="85"/>
      <c r="GK12" s="85"/>
      <c r="GL12" s="85"/>
      <c r="GM12" s="95" t="s">
        <v>148</v>
      </c>
      <c r="GN12" s="96" t="str">
        <f>IF($GN$8,GS7,"-")</f>
        <v>-</v>
      </c>
      <c r="GO12" s="96" t="str">
        <f>IF($GN$8,GT7,"-")</f>
        <v>-</v>
      </c>
      <c r="GP12" s="96" t="str">
        <f>IF($GN$8,GU7,"-")</f>
        <v>-</v>
      </c>
      <c r="GQ12" s="96" t="str">
        <f>IF($GN$8,GV7,"-")</f>
        <v>-</v>
      </c>
      <c r="GR12" s="96" t="str">
        <f>IF($GN$8,GW7,"-")</f>
        <v>-</v>
      </c>
      <c r="GS12" s="85"/>
      <c r="GT12" s="85"/>
      <c r="GU12" s="85"/>
      <c r="GV12" s="85"/>
      <c r="GW12" s="85"/>
      <c r="GX12" s="95" t="s">
        <v>148</v>
      </c>
      <c r="GY12" s="96" t="str">
        <f>IF($GY$8,HD7,"-")</f>
        <v>-</v>
      </c>
      <c r="GZ12" s="96" t="str">
        <f>IF($GY$8,HE7,"-")</f>
        <v>-</v>
      </c>
      <c r="HA12" s="96" t="str">
        <f>IF($GY$8,HF7,"-")</f>
        <v>-</v>
      </c>
      <c r="HB12" s="96" t="str">
        <f>IF($GY$8,HG7,"-")</f>
        <v>-</v>
      </c>
      <c r="HC12" s="96" t="str">
        <f>IF($GY$8,HH7,"-")</f>
        <v>-</v>
      </c>
      <c r="HD12" s="85"/>
      <c r="HE12" s="85"/>
      <c r="HF12" s="85"/>
      <c r="HG12" s="85"/>
      <c r="HH12" s="95" t="s">
        <v>148</v>
      </c>
      <c r="HI12" s="96" t="str">
        <f>IF($HI$8,HN7,"-")</f>
        <v>-</v>
      </c>
      <c r="HJ12" s="96" t="str">
        <f>IF($HI$8,HO7,"-")</f>
        <v>-</v>
      </c>
      <c r="HK12" s="96" t="str">
        <f>IF($HI$8,HP7,"-")</f>
        <v>-</v>
      </c>
      <c r="HL12" s="96" t="str">
        <f>IF($HI$8,HQ7,"-")</f>
        <v>-</v>
      </c>
      <c r="HM12" s="96" t="str">
        <f>IF($HI$8,HR7,"-")</f>
        <v>-</v>
      </c>
      <c r="HN12" s="85"/>
      <c r="HO12" s="85"/>
      <c r="HP12" s="85"/>
      <c r="HQ12" s="85"/>
      <c r="HR12" s="95" t="s">
        <v>148</v>
      </c>
      <c r="HS12" s="96" t="str">
        <f>IF($HS$8,HX7,"-")</f>
        <v>-</v>
      </c>
      <c r="HT12" s="96" t="str">
        <f>IF($HS$8,HY7,"-")</f>
        <v>-</v>
      </c>
      <c r="HU12" s="96" t="str">
        <f>IF($HS$8,HZ7,"-")</f>
        <v>-</v>
      </c>
      <c r="HV12" s="96" t="str">
        <f>IF($HS$8,IA7,"-")</f>
        <v>-</v>
      </c>
      <c r="HW12" s="96" t="str">
        <f>IF($HS$8,IB7,"-")</f>
        <v>-</v>
      </c>
      <c r="HX12" s="85"/>
      <c r="HY12" s="85"/>
      <c r="HZ12" s="85"/>
      <c r="IA12" s="85"/>
      <c r="IB12" s="95" t="s">
        <v>148</v>
      </c>
      <c r="IC12" s="96" t="str">
        <f>IF($IC$8,IH7,"-")</f>
        <v>-</v>
      </c>
      <c r="ID12" s="96" t="str">
        <f>IF($IC$8,II7,"-")</f>
        <v>-</v>
      </c>
      <c r="IE12" s="96" t="str">
        <f>IF($IC$8,IJ7,"-")</f>
        <v>-</v>
      </c>
      <c r="IF12" s="96" t="str">
        <f>IF($IC$8,IK7,"-")</f>
        <v>-</v>
      </c>
      <c r="IG12" s="96" t="str">
        <f>IF($IC$8,IL7,"-")</f>
        <v>-</v>
      </c>
      <c r="IH12" s="85"/>
      <c r="II12" s="85"/>
      <c r="IJ12" s="85"/>
      <c r="IK12" s="85"/>
      <c r="IL12" s="95" t="s">
        <v>148</v>
      </c>
      <c r="IM12" s="96" t="str">
        <f>IF($IM$8,IR7,"-")</f>
        <v>-</v>
      </c>
      <c r="IN12" s="96" t="str">
        <f>IF($IM$8,IS7,"-")</f>
        <v>-</v>
      </c>
      <c r="IO12" s="96" t="str">
        <f>IF($IM$8,IT7,"-")</f>
        <v>-</v>
      </c>
      <c r="IP12" s="96" t="str">
        <f>IF($IM$8,IU7,"-")</f>
        <v>-</v>
      </c>
      <c r="IQ12" s="96" t="str">
        <f>IF($IM$8,IV7,"-")</f>
        <v>-</v>
      </c>
      <c r="IR12" s="85"/>
      <c r="IS12" s="85"/>
      <c r="IT12" s="85"/>
      <c r="IU12" s="85"/>
      <c r="IV12" s="85"/>
      <c r="IW12" s="95" t="s">
        <v>148</v>
      </c>
      <c r="IX12" s="96" t="str">
        <f>IF($IX$8,JC7,"-")</f>
        <v>-</v>
      </c>
      <c r="IY12" s="96" t="str">
        <f>IF($IX$8,JD7,"-")</f>
        <v>-</v>
      </c>
      <c r="IZ12" s="96" t="str">
        <f>IF($IX$8,JE7,"-")</f>
        <v>-</v>
      </c>
      <c r="JA12" s="96" t="str">
        <f>IF($IX$8,JF7,"-")</f>
        <v>-</v>
      </c>
      <c r="JB12" s="96" t="str">
        <f>IF($IX$8,JG7,"-")</f>
        <v>-</v>
      </c>
      <c r="JC12" s="85"/>
      <c r="JD12" s="85"/>
      <c r="JE12" s="85"/>
      <c r="JF12" s="85"/>
      <c r="JG12" s="95" t="s">
        <v>148</v>
      </c>
      <c r="JH12" s="96" t="str">
        <f>IF($JH$8,JM7,"-")</f>
        <v>-</v>
      </c>
      <c r="JI12" s="96" t="str">
        <f>IF($JH$8,JN7,"-")</f>
        <v>-</v>
      </c>
      <c r="JJ12" s="96" t="str">
        <f>IF($JH$8,JO7,"-")</f>
        <v>-</v>
      </c>
      <c r="JK12" s="96" t="str">
        <f>IF($JH$8,JP7,"-")</f>
        <v>-</v>
      </c>
      <c r="JL12" s="96" t="str">
        <f>IF($JH$8,JQ7,"-")</f>
        <v>-</v>
      </c>
      <c r="JM12" s="85"/>
      <c r="JN12" s="85"/>
      <c r="JO12" s="85"/>
      <c r="JP12" s="85"/>
      <c r="JQ12" s="95" t="s">
        <v>148</v>
      </c>
      <c r="JR12" s="96" t="str">
        <f>IF($JR$8,JW7,"-")</f>
        <v>-</v>
      </c>
      <c r="JS12" s="96" t="str">
        <f>IF($JR$8,JX7,"-")</f>
        <v>-</v>
      </c>
      <c r="JT12" s="96" t="str">
        <f>IF($JR$8,JY7,"-")</f>
        <v>-</v>
      </c>
      <c r="JU12" s="96" t="str">
        <f>IF($JR$8,JZ7,"-")</f>
        <v>-</v>
      </c>
      <c r="JV12" s="96" t="str">
        <f>IF($JR$8,KA7,"-")</f>
        <v>-</v>
      </c>
      <c r="JW12" s="85"/>
      <c r="JX12" s="85"/>
      <c r="JY12" s="85"/>
      <c r="JZ12" s="85"/>
      <c r="KA12" s="95" t="s">
        <v>148</v>
      </c>
      <c r="KB12" s="96" t="str">
        <f>IF($KB$8,KG7,"-")</f>
        <v>-</v>
      </c>
      <c r="KC12" s="96" t="str">
        <f>IF($KB$8,KH7,"-")</f>
        <v>-</v>
      </c>
      <c r="KD12" s="96" t="str">
        <f>IF($KB$8,KI7,"-")</f>
        <v>-</v>
      </c>
      <c r="KE12" s="96" t="str">
        <f>IF($KB$8,KJ7,"-")</f>
        <v>-</v>
      </c>
      <c r="KF12" s="96" t="str">
        <f>IF($KB$8,KK7,"-")</f>
        <v>-</v>
      </c>
      <c r="KG12" s="85"/>
      <c r="KH12" s="85"/>
      <c r="KI12" s="85"/>
      <c r="KJ12" s="85"/>
      <c r="KK12" s="95" t="s">
        <v>148</v>
      </c>
      <c r="KL12" s="96" t="str">
        <f>IF($KL$8,KQ7,"-")</f>
        <v>-</v>
      </c>
      <c r="KM12" s="96" t="str">
        <f>IF($KL$8,KR7,"-")</f>
        <v>-</v>
      </c>
      <c r="KN12" s="96" t="str">
        <f>IF($KL$8,KS7,"-")</f>
        <v>-</v>
      </c>
      <c r="KO12" s="96" t="str">
        <f>IF($KL$8,KT7,"-")</f>
        <v>-</v>
      </c>
      <c r="KP12" s="96" t="str">
        <f>IF($KL$8,KU7,"-")</f>
        <v>-</v>
      </c>
      <c r="KQ12" s="85"/>
      <c r="KR12" s="85"/>
      <c r="KS12" s="85"/>
      <c r="KT12" s="85"/>
      <c r="KU12" s="85"/>
      <c r="KV12" s="95" t="s">
        <v>148</v>
      </c>
      <c r="KW12" s="96" t="str">
        <f>IF($KW$8,LB7,"-")</f>
        <v>-</v>
      </c>
      <c r="KX12" s="96" t="str">
        <f>IF($KW$8,LC7,"-")</f>
        <v>-</v>
      </c>
      <c r="KY12" s="96">
        <f>IF($KW$8,LD7,"-")</f>
        <v>13.7</v>
      </c>
      <c r="KZ12" s="96">
        <f>IF($KW$8,LE7,"-")</f>
        <v>12</v>
      </c>
      <c r="LA12" s="96">
        <f>IF($KW$8,LF7,"-")</f>
        <v>14.5</v>
      </c>
      <c r="LB12" s="85"/>
      <c r="LC12" s="85"/>
      <c r="LD12" s="85"/>
      <c r="LE12" s="85"/>
      <c r="LF12" s="95" t="s">
        <v>148</v>
      </c>
      <c r="LG12" s="96" t="str">
        <f>IF($LG$8,LL7,"-")</f>
        <v>-</v>
      </c>
      <c r="LH12" s="96" t="str">
        <f>IF($LG$8,LM7,"-")</f>
        <v>-</v>
      </c>
      <c r="LI12" s="96">
        <f>IF($LG$8,LN7,"-")</f>
        <v>2.9</v>
      </c>
      <c r="LJ12" s="96">
        <f>IF($LG$8,LO7,"-")</f>
        <v>0.6</v>
      </c>
      <c r="LK12" s="96">
        <f>IF($LG$8,LP7,"-")</f>
        <v>0.3</v>
      </c>
      <c r="LL12" s="85"/>
      <c r="LM12" s="85"/>
      <c r="LN12" s="85"/>
      <c r="LO12" s="85"/>
      <c r="LP12" s="95" t="s">
        <v>148</v>
      </c>
      <c r="LQ12" s="96" t="str">
        <f>IF($LQ$8,LV7,"-")</f>
        <v>-</v>
      </c>
      <c r="LR12" s="96" t="str">
        <f>IF($LQ$8,LW7,"-")</f>
        <v>-</v>
      </c>
      <c r="LS12" s="96">
        <f>IF($LQ$8,LX7,"-")</f>
        <v>259</v>
      </c>
      <c r="LT12" s="96">
        <f>IF($LQ$8,LY7,"-")</f>
        <v>197.2</v>
      </c>
      <c r="LU12" s="96">
        <f>IF($LQ$8,LZ7,"-")</f>
        <v>184.6</v>
      </c>
      <c r="LV12" s="85"/>
      <c r="LW12" s="85"/>
      <c r="LX12" s="85"/>
      <c r="LY12" s="85"/>
      <c r="LZ12" s="95" t="s">
        <v>148</v>
      </c>
      <c r="MA12" s="96" t="str">
        <f>IF($MA$8,MF7,"-")</f>
        <v>-</v>
      </c>
      <c r="MB12" s="96" t="str">
        <f>IF($MA$8,MG7,"-")</f>
        <v>-</v>
      </c>
      <c r="MC12" s="96" t="str">
        <f>IF($MA$8,MH7,"-")</f>
        <v>-</v>
      </c>
      <c r="MD12" s="96" t="str">
        <f>IF($MA$8,MI7,"-")</f>
        <v>-</v>
      </c>
      <c r="ME12" s="96" t="str">
        <f>IF($MA$8,MJ7,"-")</f>
        <v>-</v>
      </c>
      <c r="MF12" s="85"/>
      <c r="MG12" s="85"/>
      <c r="MH12" s="85"/>
      <c r="MI12" s="85"/>
      <c r="MJ12" s="95" t="s">
        <v>148</v>
      </c>
      <c r="MK12" s="96" t="str">
        <f>IF($MK$8,MP7,"-")</f>
        <v>-</v>
      </c>
      <c r="ML12" s="96" t="str">
        <f>IF($MK$8,MQ7,"-")</f>
        <v>-</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150</v>
      </c>
      <c r="AY13" s="96">
        <f>$BI$7</f>
        <v>100</v>
      </c>
      <c r="AZ13" s="96">
        <f>$BI$7</f>
        <v>100</v>
      </c>
      <c r="BA13" s="96">
        <f>$BI$7</f>
        <v>100</v>
      </c>
      <c r="BB13" s="96">
        <f>$BI$7</f>
        <v>100</v>
      </c>
      <c r="BC13" s="96">
        <f>$BI$7</f>
        <v>100</v>
      </c>
      <c r="BD13" s="85"/>
      <c r="BE13" s="85"/>
      <c r="BF13" s="85"/>
      <c r="BG13" s="85"/>
      <c r="BH13" s="85"/>
      <c r="BI13" s="95" t="s">
        <v>150</v>
      </c>
      <c r="BJ13" s="96">
        <f>$BT$7</f>
        <v>100</v>
      </c>
      <c r="BK13" s="96">
        <f>$BT$7</f>
        <v>100</v>
      </c>
      <c r="BL13" s="96">
        <f>$BT$7</f>
        <v>100</v>
      </c>
      <c r="BM13" s="96">
        <f>$BT$7</f>
        <v>100</v>
      </c>
      <c r="BN13" s="96">
        <f>$BT$7</f>
        <v>100</v>
      </c>
      <c r="BO13" s="85"/>
      <c r="BP13" s="85"/>
      <c r="BQ13" s="85"/>
      <c r="BR13" s="85"/>
      <c r="BS13" s="85"/>
      <c r="BT13" s="95" t="s">
        <v>150</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151</v>
      </c>
      <c r="C14" s="100"/>
      <c r="D14" s="101"/>
      <c r="E14" s="100"/>
      <c r="F14" s="199" t="s">
        <v>152</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153</v>
      </c>
      <c r="C15" s="198"/>
      <c r="D15" s="101"/>
      <c r="E15" s="98">
        <v>1</v>
      </c>
      <c r="F15" s="198" t="s">
        <v>14</v>
      </c>
      <c r="G15" s="198"/>
      <c r="H15" s="103" t="s">
        <v>154</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155</v>
      </c>
      <c r="AY15" s="104"/>
      <c r="AZ15" s="104"/>
      <c r="BA15" s="104"/>
      <c r="BB15" s="104"/>
      <c r="BC15" s="104"/>
      <c r="BD15" s="101"/>
      <c r="BE15" s="101"/>
      <c r="BF15" s="101"/>
      <c r="BG15" s="101"/>
      <c r="BH15" s="101"/>
      <c r="BI15" s="102" t="s">
        <v>155</v>
      </c>
      <c r="BJ15" s="104"/>
      <c r="BK15" s="104"/>
      <c r="BL15" s="104"/>
      <c r="BM15" s="104"/>
      <c r="BN15" s="104"/>
      <c r="BO15" s="101"/>
      <c r="BP15" s="101"/>
      <c r="BQ15" s="101"/>
      <c r="BR15" s="101"/>
      <c r="BS15" s="101"/>
      <c r="BT15" s="102" t="s">
        <v>155</v>
      </c>
      <c r="BU15" s="104"/>
      <c r="BV15" s="104"/>
      <c r="BW15" s="104"/>
      <c r="BX15" s="104"/>
      <c r="BY15" s="104"/>
      <c r="BZ15" s="101"/>
      <c r="CA15" s="101"/>
      <c r="CB15" s="101"/>
      <c r="CC15" s="101"/>
      <c r="CD15" s="101"/>
      <c r="CE15" s="102" t="s">
        <v>155</v>
      </c>
      <c r="CF15" s="104"/>
      <c r="CG15" s="104"/>
      <c r="CH15" s="104"/>
      <c r="CI15" s="104"/>
      <c r="CJ15" s="104"/>
      <c r="CK15" s="101"/>
      <c r="CL15" s="101"/>
      <c r="CM15" s="101"/>
      <c r="CN15" s="101"/>
      <c r="CO15" s="102" t="s">
        <v>155</v>
      </c>
      <c r="CP15" s="104"/>
      <c r="CQ15" s="104"/>
      <c r="CR15" s="104"/>
      <c r="CS15" s="104"/>
      <c r="CT15" s="104"/>
      <c r="CU15" s="101"/>
      <c r="CV15" s="101"/>
      <c r="CW15" s="101"/>
      <c r="CX15" s="101"/>
      <c r="CY15" s="101"/>
      <c r="CZ15" s="102" t="s">
        <v>155</v>
      </c>
      <c r="DA15" s="104"/>
      <c r="DB15" s="104"/>
      <c r="DC15" s="104"/>
      <c r="DD15" s="104"/>
      <c r="DE15" s="104"/>
      <c r="DF15" s="101"/>
      <c r="DG15" s="101"/>
      <c r="DH15" s="101"/>
      <c r="DI15" s="101"/>
      <c r="DJ15" s="102" t="s">
        <v>155</v>
      </c>
      <c r="DK15" s="104"/>
      <c r="DL15" s="104"/>
      <c r="DM15" s="104"/>
      <c r="DN15" s="104"/>
      <c r="DO15" s="104"/>
      <c r="DP15" s="101"/>
      <c r="DQ15" s="101"/>
      <c r="DR15" s="101"/>
      <c r="DS15" s="101"/>
      <c r="DT15" s="102" t="s">
        <v>155</v>
      </c>
      <c r="DU15" s="104"/>
      <c r="DV15" s="104"/>
      <c r="DW15" s="104"/>
      <c r="DX15" s="104"/>
      <c r="DY15" s="104"/>
      <c r="DZ15" s="101"/>
      <c r="EA15" s="101"/>
      <c r="EB15" s="101"/>
      <c r="EC15" s="101"/>
      <c r="ED15" s="102" t="s">
        <v>155</v>
      </c>
      <c r="EE15" s="104"/>
      <c r="EF15" s="104"/>
      <c r="EG15" s="104"/>
      <c r="EH15" s="104"/>
      <c r="EI15" s="104"/>
      <c r="EJ15" s="101"/>
      <c r="EK15" s="101"/>
      <c r="EL15" s="101"/>
      <c r="EM15" s="101"/>
      <c r="EN15" s="102" t="s">
        <v>155</v>
      </c>
      <c r="EO15" s="104"/>
      <c r="EP15" s="104"/>
      <c r="EQ15" s="104"/>
      <c r="ER15" s="104"/>
      <c r="ES15" s="104"/>
      <c r="ET15" s="101"/>
      <c r="EU15" s="101"/>
      <c r="EV15" s="101"/>
      <c r="EW15" s="101"/>
      <c r="EX15" s="101"/>
      <c r="EY15" s="102" t="s">
        <v>155</v>
      </c>
      <c r="EZ15" s="104"/>
      <c r="FA15" s="104"/>
      <c r="FB15" s="104"/>
      <c r="FC15" s="104"/>
      <c r="FD15" s="104"/>
      <c r="FE15" s="101"/>
      <c r="FF15" s="101"/>
      <c r="FG15" s="101"/>
      <c r="FH15" s="101"/>
      <c r="FI15" s="102" t="s">
        <v>155</v>
      </c>
      <c r="FJ15" s="104"/>
      <c r="FK15" s="104"/>
      <c r="FL15" s="104"/>
      <c r="FM15" s="104"/>
      <c r="FN15" s="104"/>
      <c r="FO15" s="101"/>
      <c r="FP15" s="101"/>
      <c r="FQ15" s="101"/>
      <c r="FR15" s="101"/>
      <c r="FS15" s="102" t="s">
        <v>155</v>
      </c>
      <c r="FT15" s="104"/>
      <c r="FU15" s="104"/>
      <c r="FV15" s="104"/>
      <c r="FW15" s="104"/>
      <c r="FX15" s="104"/>
      <c r="FY15" s="101"/>
      <c r="FZ15" s="101"/>
      <c r="GA15" s="101"/>
      <c r="GB15" s="101"/>
      <c r="GC15" s="102" t="s">
        <v>155</v>
      </c>
      <c r="GD15" s="104"/>
      <c r="GE15" s="104"/>
      <c r="GF15" s="104"/>
      <c r="GG15" s="104"/>
      <c r="GH15" s="104"/>
      <c r="GI15" s="101"/>
      <c r="GJ15" s="101"/>
      <c r="GK15" s="101"/>
      <c r="GL15" s="101"/>
      <c r="GM15" s="102" t="s">
        <v>155</v>
      </c>
      <c r="GN15" s="104"/>
      <c r="GO15" s="104"/>
      <c r="GP15" s="104"/>
      <c r="GQ15" s="104"/>
      <c r="GR15" s="104"/>
      <c r="GS15" s="101"/>
      <c r="GT15" s="101"/>
      <c r="GU15" s="101"/>
      <c r="GV15" s="101"/>
      <c r="GW15" s="101"/>
      <c r="GX15" s="102" t="s">
        <v>155</v>
      </c>
      <c r="GY15" s="104"/>
      <c r="GZ15" s="104"/>
      <c r="HA15" s="104"/>
      <c r="HB15" s="104"/>
      <c r="HC15" s="104"/>
      <c r="HD15" s="101"/>
      <c r="HE15" s="101"/>
      <c r="HF15" s="101"/>
      <c r="HG15" s="101"/>
      <c r="HH15" s="102" t="s">
        <v>155</v>
      </c>
      <c r="HI15" s="104"/>
      <c r="HJ15" s="104"/>
      <c r="HK15" s="104"/>
      <c r="HL15" s="104"/>
      <c r="HM15" s="104"/>
      <c r="HN15" s="101"/>
      <c r="HO15" s="101"/>
      <c r="HP15" s="101"/>
      <c r="HQ15" s="101"/>
      <c r="HR15" s="102" t="s">
        <v>155</v>
      </c>
      <c r="HS15" s="104"/>
      <c r="HT15" s="104"/>
      <c r="HU15" s="104"/>
      <c r="HV15" s="104"/>
      <c r="HW15" s="104"/>
      <c r="HX15" s="101"/>
      <c r="HY15" s="101"/>
      <c r="HZ15" s="101"/>
      <c r="IA15" s="101"/>
      <c r="IB15" s="102" t="s">
        <v>155</v>
      </c>
      <c r="IC15" s="104"/>
      <c r="ID15" s="104"/>
      <c r="IE15" s="104"/>
      <c r="IF15" s="104"/>
      <c r="IG15" s="104"/>
      <c r="IH15" s="101"/>
      <c r="II15" s="101"/>
      <c r="IJ15" s="101"/>
      <c r="IK15" s="101"/>
      <c r="IL15" s="102" t="s">
        <v>155</v>
      </c>
      <c r="IM15" s="104"/>
      <c r="IN15" s="104"/>
      <c r="IO15" s="104"/>
      <c r="IP15" s="104"/>
      <c r="IQ15" s="104"/>
      <c r="IR15" s="101"/>
      <c r="IS15" s="101"/>
      <c r="IT15" s="101"/>
      <c r="IU15" s="101"/>
      <c r="IV15" s="101"/>
      <c r="IW15" s="102" t="s">
        <v>155</v>
      </c>
      <c r="IX15" s="104"/>
      <c r="IY15" s="104"/>
      <c r="IZ15" s="104"/>
      <c r="JA15" s="104"/>
      <c r="JB15" s="104"/>
      <c r="JC15" s="101"/>
      <c r="JD15" s="101"/>
      <c r="JE15" s="101"/>
      <c r="JF15" s="101"/>
      <c r="JG15" s="102" t="s">
        <v>155</v>
      </c>
      <c r="JH15" s="104"/>
      <c r="JI15" s="104"/>
      <c r="JJ15" s="104"/>
      <c r="JK15" s="104"/>
      <c r="JL15" s="104"/>
      <c r="JM15" s="101"/>
      <c r="JN15" s="101"/>
      <c r="JO15" s="101"/>
      <c r="JP15" s="101"/>
      <c r="JQ15" s="102" t="s">
        <v>155</v>
      </c>
      <c r="JR15" s="104"/>
      <c r="JS15" s="104"/>
      <c r="JT15" s="104"/>
      <c r="JU15" s="104"/>
      <c r="JV15" s="104"/>
      <c r="JW15" s="101"/>
      <c r="JX15" s="101"/>
      <c r="JY15" s="101"/>
      <c r="JZ15" s="101"/>
      <c r="KA15" s="102" t="s">
        <v>155</v>
      </c>
      <c r="KB15" s="104"/>
      <c r="KC15" s="104"/>
      <c r="KD15" s="104"/>
      <c r="KE15" s="104"/>
      <c r="KF15" s="104"/>
      <c r="KG15" s="101"/>
      <c r="KH15" s="101"/>
      <c r="KI15" s="101"/>
      <c r="KJ15" s="101"/>
      <c r="KK15" s="102" t="s">
        <v>155</v>
      </c>
      <c r="KL15" s="104"/>
      <c r="KM15" s="104"/>
      <c r="KN15" s="104"/>
      <c r="KO15" s="104"/>
      <c r="KP15" s="104"/>
      <c r="KQ15" s="101"/>
      <c r="KR15" s="101"/>
      <c r="KS15" s="101"/>
      <c r="KT15" s="101"/>
      <c r="KU15" s="101"/>
      <c r="KV15" s="102" t="s">
        <v>155</v>
      </c>
      <c r="KW15" s="104"/>
      <c r="KX15" s="104"/>
      <c r="KY15" s="104"/>
      <c r="KZ15" s="104"/>
      <c r="LA15" s="104"/>
      <c r="LB15" s="101"/>
      <c r="LC15" s="101"/>
      <c r="LD15" s="101"/>
      <c r="LE15" s="101"/>
      <c r="LF15" s="102" t="s">
        <v>155</v>
      </c>
      <c r="LG15" s="104"/>
      <c r="LH15" s="104"/>
      <c r="LI15" s="104"/>
      <c r="LJ15" s="104"/>
      <c r="LK15" s="104"/>
      <c r="LL15" s="101"/>
      <c r="LM15" s="101"/>
      <c r="LN15" s="101"/>
      <c r="LO15" s="101"/>
      <c r="LP15" s="102" t="s">
        <v>155</v>
      </c>
      <c r="LQ15" s="104"/>
      <c r="LR15" s="104"/>
      <c r="LS15" s="104"/>
      <c r="LT15" s="104"/>
      <c r="LU15" s="104"/>
      <c r="LV15" s="101"/>
      <c r="LW15" s="101"/>
      <c r="LX15" s="101"/>
      <c r="LY15" s="101"/>
      <c r="LZ15" s="102" t="s">
        <v>155</v>
      </c>
      <c r="MA15" s="104"/>
      <c r="MB15" s="104"/>
      <c r="MC15" s="104"/>
      <c r="MD15" s="104"/>
      <c r="ME15" s="104"/>
      <c r="MF15" s="101"/>
      <c r="MG15" s="101"/>
      <c r="MH15" s="101"/>
      <c r="MI15" s="101"/>
      <c r="MJ15" s="102" t="s">
        <v>155</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156</v>
      </c>
      <c r="C16" s="198"/>
      <c r="D16" s="101"/>
      <c r="E16" s="98">
        <f>E15+1</f>
        <v>2</v>
      </c>
      <c r="F16" s="198" t="s">
        <v>157</v>
      </c>
      <c r="G16" s="198"/>
      <c r="H16" s="103" t="s">
        <v>158</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159</v>
      </c>
      <c r="C17" s="198"/>
      <c r="D17" s="101"/>
      <c r="E17" s="98">
        <f t="shared" ref="E17" si="8">E16+1</f>
        <v>3</v>
      </c>
      <c r="F17" s="198" t="s">
        <v>17</v>
      </c>
      <c r="G17" s="198"/>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t="e">
        <f>IF(AY7="-",NA(),AY7)</f>
        <v>#N/A</v>
      </c>
      <c r="AZ17" s="107" t="e">
        <f t="shared" ref="AZ17:BC17" si="9">IF(AZ7="-",NA(),AZ7)</f>
        <v>#N/A</v>
      </c>
      <c r="BA17" s="107">
        <f t="shared" si="9"/>
        <v>520.79999999999995</v>
      </c>
      <c r="BB17" s="107">
        <f t="shared" si="9"/>
        <v>343.8</v>
      </c>
      <c r="BC17" s="107">
        <f t="shared" si="9"/>
        <v>527.5</v>
      </c>
      <c r="BD17" s="101"/>
      <c r="BE17" s="101"/>
      <c r="BF17" s="101"/>
      <c r="BG17" s="101"/>
      <c r="BH17" s="101"/>
      <c r="BI17" s="106" t="s">
        <v>161</v>
      </c>
      <c r="BJ17" s="107" t="e">
        <f>IF(BJ7="-",NA(),BJ7)</f>
        <v>#N/A</v>
      </c>
      <c r="BK17" s="107" t="e">
        <f t="shared" ref="BK17:BN17" si="10">IF(BK7="-",NA(),BK7)</f>
        <v>#N/A</v>
      </c>
      <c r="BL17" s="107">
        <f t="shared" si="10"/>
        <v>987.5</v>
      </c>
      <c r="BM17" s="107">
        <f t="shared" si="10"/>
        <v>1656.8</v>
      </c>
      <c r="BN17" s="107">
        <f t="shared" si="10"/>
        <v>1498.2</v>
      </c>
      <c r="BO17" s="101"/>
      <c r="BP17" s="101"/>
      <c r="BQ17" s="101"/>
      <c r="BR17" s="101"/>
      <c r="BS17" s="101"/>
      <c r="BT17" s="106" t="s">
        <v>161</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161</v>
      </c>
      <c r="CF17" s="107" t="e">
        <f>IF(CF7="-",NA(),CF7)</f>
        <v>#N/A</v>
      </c>
      <c r="CG17" s="107" t="e">
        <f t="shared" ref="CG17:CJ17" si="12">IF(CG7="-",NA(),CG7)</f>
        <v>#N/A</v>
      </c>
      <c r="CH17" s="107">
        <f t="shared" si="12"/>
        <v>11931.6</v>
      </c>
      <c r="CI17" s="107">
        <f t="shared" si="12"/>
        <v>11310.3</v>
      </c>
      <c r="CJ17" s="107">
        <f t="shared" si="12"/>
        <v>7536.7</v>
      </c>
      <c r="CK17" s="101"/>
      <c r="CL17" s="101"/>
      <c r="CM17" s="101"/>
      <c r="CN17" s="101"/>
      <c r="CO17" s="106" t="s">
        <v>161</v>
      </c>
      <c r="CP17" s="108" t="e">
        <f>IF(CP7="-",NA(),CP7)</f>
        <v>#N/A</v>
      </c>
      <c r="CQ17" s="108" t="e">
        <f t="shared" ref="CQ17:CT17" si="13">IF(CQ7="-",NA(),CQ7)</f>
        <v>#N/A</v>
      </c>
      <c r="CR17" s="108">
        <f t="shared" si="13"/>
        <v>37527</v>
      </c>
      <c r="CS17" s="108">
        <f t="shared" si="13"/>
        <v>33856</v>
      </c>
      <c r="CT17" s="108">
        <f t="shared" si="13"/>
        <v>40545</v>
      </c>
      <c r="CU17" s="101"/>
      <c r="CV17" s="101"/>
      <c r="CW17" s="101"/>
      <c r="CX17" s="101"/>
      <c r="CY17" s="101"/>
      <c r="CZ17" s="106" t="s">
        <v>161</v>
      </c>
      <c r="DA17" s="107" t="e">
        <f>IF(DA7="-",NA(),DA7)</f>
        <v>#N/A</v>
      </c>
      <c r="DB17" s="107" t="e">
        <f t="shared" ref="DB17:DE17" si="14">IF(DB7="-",NA(),DB7)</f>
        <v>#N/A</v>
      </c>
      <c r="DC17" s="107">
        <f t="shared" si="14"/>
        <v>8.1</v>
      </c>
      <c r="DD17" s="107">
        <f t="shared" si="14"/>
        <v>11.8</v>
      </c>
      <c r="DE17" s="107">
        <f t="shared" si="14"/>
        <v>12.3</v>
      </c>
      <c r="DF17" s="101"/>
      <c r="DG17" s="101"/>
      <c r="DH17" s="101"/>
      <c r="DI17" s="101"/>
      <c r="DJ17" s="106" t="s">
        <v>161</v>
      </c>
      <c r="DK17" s="107" t="e">
        <f>IF(DK7="-",NA(),DK7)</f>
        <v>#N/A</v>
      </c>
      <c r="DL17" s="107" t="e">
        <f t="shared" ref="DL17:DO17" si="15">IF(DL7="-",NA(),DL7)</f>
        <v>#N/A</v>
      </c>
      <c r="DM17" s="107">
        <f t="shared" si="15"/>
        <v>5.4</v>
      </c>
      <c r="DN17" s="107">
        <f t="shared" si="15"/>
        <v>1.3</v>
      </c>
      <c r="DO17" s="107">
        <f t="shared" si="15"/>
        <v>0</v>
      </c>
      <c r="DP17" s="101"/>
      <c r="DQ17" s="101"/>
      <c r="DR17" s="101"/>
      <c r="DS17" s="101"/>
      <c r="DT17" s="106" t="s">
        <v>161</v>
      </c>
      <c r="DU17" s="107" t="e">
        <f>IF(DU7="-",NA(),DU7)</f>
        <v>#N/A</v>
      </c>
      <c r="DV17" s="107" t="e">
        <f t="shared" ref="DV17:DY17" si="16">IF(DV7="-",NA(),DV7)</f>
        <v>#N/A</v>
      </c>
      <c r="DW17" s="107">
        <f t="shared" si="16"/>
        <v>1256.5999999999999</v>
      </c>
      <c r="DX17" s="107">
        <f t="shared" si="16"/>
        <v>895.7</v>
      </c>
      <c r="DY17" s="107">
        <f t="shared" si="16"/>
        <v>869.3</v>
      </c>
      <c r="DZ17" s="101"/>
      <c r="EA17" s="101"/>
      <c r="EB17" s="101"/>
      <c r="EC17" s="101"/>
      <c r="ED17" s="106" t="s">
        <v>161</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161</v>
      </c>
      <c r="EO17" s="107" t="e">
        <f>IF(EO7="-",NA(),EO7)</f>
        <v>#N/A</v>
      </c>
      <c r="EP17" s="107" t="e">
        <f t="shared" ref="EP17:ES17" si="18">IF(EP7="-",NA(),EP7)</f>
        <v>#N/A</v>
      </c>
      <c r="EQ17" s="107">
        <f t="shared" si="18"/>
        <v>100</v>
      </c>
      <c r="ER17" s="107">
        <f t="shared" si="18"/>
        <v>100</v>
      </c>
      <c r="ES17" s="107">
        <f t="shared" si="18"/>
        <v>100</v>
      </c>
      <c r="ET17" s="101"/>
      <c r="EU17" s="101"/>
      <c r="EV17" s="101"/>
      <c r="EW17" s="101"/>
      <c r="EX17" s="101"/>
      <c r="EY17" s="106" t="s">
        <v>161</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161</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161</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161</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161</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161</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161</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161</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161</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161</v>
      </c>
      <c r="KW17" s="107" t="e">
        <f>IF(KW7="-",NA(),KW7)</f>
        <v>#N/A</v>
      </c>
      <c r="KX17" s="107" t="e">
        <f t="shared" ref="KX17:LA17" si="34">IF(KX7="-",NA(),KX7)</f>
        <v>#N/A</v>
      </c>
      <c r="KY17" s="107">
        <f t="shared" si="34"/>
        <v>8.1</v>
      </c>
      <c r="KZ17" s="107">
        <f t="shared" si="34"/>
        <v>11.8</v>
      </c>
      <c r="LA17" s="107">
        <f t="shared" si="34"/>
        <v>12.3</v>
      </c>
      <c r="LB17" s="101"/>
      <c r="LC17" s="101"/>
      <c r="LD17" s="101"/>
      <c r="LE17" s="101"/>
      <c r="LF17" s="106" t="s">
        <v>161</v>
      </c>
      <c r="LG17" s="107" t="e">
        <f>IF(LG7="-",NA(),LG7)</f>
        <v>#N/A</v>
      </c>
      <c r="LH17" s="107" t="e">
        <f t="shared" ref="LH17:LK17" si="35">IF(LH7="-",NA(),LH7)</f>
        <v>#N/A</v>
      </c>
      <c r="LI17" s="107">
        <f t="shared" si="35"/>
        <v>5.4</v>
      </c>
      <c r="LJ17" s="107">
        <f t="shared" si="35"/>
        <v>1.3</v>
      </c>
      <c r="LK17" s="107">
        <f t="shared" si="35"/>
        <v>0</v>
      </c>
      <c r="LL17" s="101"/>
      <c r="LM17" s="101"/>
      <c r="LN17" s="101"/>
      <c r="LO17" s="101"/>
      <c r="LP17" s="106" t="s">
        <v>161</v>
      </c>
      <c r="LQ17" s="107" t="e">
        <f>IF(LQ7="-",NA(),LQ7)</f>
        <v>#N/A</v>
      </c>
      <c r="LR17" s="107" t="e">
        <f t="shared" ref="LR17:LU17" si="36">IF(LR7="-",NA(),LR7)</f>
        <v>#N/A</v>
      </c>
      <c r="LS17" s="107">
        <f t="shared" si="36"/>
        <v>1256.5999999999999</v>
      </c>
      <c r="LT17" s="107">
        <f t="shared" si="36"/>
        <v>895.7</v>
      </c>
      <c r="LU17" s="107">
        <f t="shared" si="36"/>
        <v>869.3</v>
      </c>
      <c r="LV17" s="101"/>
      <c r="LW17" s="101"/>
      <c r="LX17" s="101"/>
      <c r="LY17" s="101"/>
      <c r="LZ17" s="106" t="s">
        <v>161</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161</v>
      </c>
      <c r="MK17" s="107" t="e">
        <f>IF(MK7="-",NA(),MK7)</f>
        <v>#N/A</v>
      </c>
      <c r="ML17" s="107" t="e">
        <f t="shared" ref="ML17:MO17" si="38">IF(ML7="-",NA(),ML7)</f>
        <v>#N/A</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162</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t="e">
        <f>IF(BD7="-",NA(),BD7)</f>
        <v>#N/A</v>
      </c>
      <c r="AZ18" s="107" t="e">
        <f t="shared" ref="AZ18:BC18" si="39">IF(BE7="-",NA(),BE7)</f>
        <v>#N/A</v>
      </c>
      <c r="BA18" s="107">
        <f t="shared" si="39"/>
        <v>124.4</v>
      </c>
      <c r="BB18" s="107">
        <f t="shared" si="39"/>
        <v>118.8</v>
      </c>
      <c r="BC18" s="107">
        <f t="shared" si="39"/>
        <v>88.8</v>
      </c>
      <c r="BD18" s="101"/>
      <c r="BE18" s="101"/>
      <c r="BF18" s="101"/>
      <c r="BG18" s="101"/>
      <c r="BH18" s="101"/>
      <c r="BI18" s="106" t="s">
        <v>163</v>
      </c>
      <c r="BJ18" s="107" t="e">
        <f>IF(BO7="-",NA(),BO7)</f>
        <v>#N/A</v>
      </c>
      <c r="BK18" s="107" t="e">
        <f t="shared" ref="BK18:BN18" si="40">IF(BP7="-",NA(),BP7)</f>
        <v>#N/A</v>
      </c>
      <c r="BL18" s="107">
        <f t="shared" si="40"/>
        <v>324.60000000000002</v>
      </c>
      <c r="BM18" s="107">
        <f t="shared" si="40"/>
        <v>255.4</v>
      </c>
      <c r="BN18" s="107">
        <f t="shared" si="40"/>
        <v>269.8</v>
      </c>
      <c r="BO18" s="101"/>
      <c r="BP18" s="101"/>
      <c r="BQ18" s="101"/>
      <c r="BR18" s="101"/>
      <c r="BS18" s="101"/>
      <c r="BT18" s="106" t="s">
        <v>163</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163</v>
      </c>
      <c r="CF18" s="107" t="e">
        <f>IF(CK7="-",NA(),CK7)</f>
        <v>#N/A</v>
      </c>
      <c r="CG18" s="107" t="e">
        <f t="shared" ref="CG18:CJ18" si="42">IF(CL7="-",NA(),CL7)</f>
        <v>#N/A</v>
      </c>
      <c r="CH18" s="107">
        <f t="shared" si="42"/>
        <v>17642.5</v>
      </c>
      <c r="CI18" s="107">
        <f t="shared" si="42"/>
        <v>18815.8</v>
      </c>
      <c r="CJ18" s="107">
        <f t="shared" si="42"/>
        <v>22847.9</v>
      </c>
      <c r="CK18" s="101"/>
      <c r="CL18" s="101"/>
      <c r="CM18" s="101"/>
      <c r="CN18" s="101"/>
      <c r="CO18" s="106" t="s">
        <v>163</v>
      </c>
      <c r="CP18" s="108" t="e">
        <f>IF(CU7="-",NA(),CU7)</f>
        <v>#N/A</v>
      </c>
      <c r="CQ18" s="108" t="e">
        <f t="shared" ref="CQ18:CT18" si="43">IF(CV7="-",NA(),CV7)</f>
        <v>#N/A</v>
      </c>
      <c r="CR18" s="108">
        <f t="shared" si="43"/>
        <v>58539</v>
      </c>
      <c r="CS18" s="108">
        <f t="shared" si="43"/>
        <v>37685</v>
      </c>
      <c r="CT18" s="108">
        <f t="shared" si="43"/>
        <v>2390</v>
      </c>
      <c r="CU18" s="101"/>
      <c r="CV18" s="101"/>
      <c r="CW18" s="101"/>
      <c r="CX18" s="101"/>
      <c r="CY18" s="101"/>
      <c r="CZ18" s="106" t="s">
        <v>163</v>
      </c>
      <c r="DA18" s="107" t="e">
        <f>IF(DF7="-",NA(),DF7)</f>
        <v>#N/A</v>
      </c>
      <c r="DB18" s="107" t="e">
        <f t="shared" ref="DB18:DE18" si="44">IF(DG7="-",NA(),DG7)</f>
        <v>#N/A</v>
      </c>
      <c r="DC18" s="107">
        <f t="shared" si="44"/>
        <v>37.700000000000003</v>
      </c>
      <c r="DD18" s="107">
        <f t="shared" si="44"/>
        <v>33.9</v>
      </c>
      <c r="DE18" s="107">
        <f t="shared" si="44"/>
        <v>37.9</v>
      </c>
      <c r="DF18" s="101"/>
      <c r="DG18" s="101"/>
      <c r="DH18" s="101"/>
      <c r="DI18" s="101"/>
      <c r="DJ18" s="106" t="s">
        <v>163</v>
      </c>
      <c r="DK18" s="107" t="e">
        <f>IF(DP7="-",NA(),DP7)</f>
        <v>#N/A</v>
      </c>
      <c r="DL18" s="107" t="e">
        <f t="shared" ref="DL18:DO18" si="45">IF(DQ7="-",NA(),DQ7)</f>
        <v>#N/A</v>
      </c>
      <c r="DM18" s="107">
        <f t="shared" si="45"/>
        <v>13.7</v>
      </c>
      <c r="DN18" s="107">
        <f t="shared" si="45"/>
        <v>16.3</v>
      </c>
      <c r="DO18" s="107">
        <f t="shared" si="45"/>
        <v>14.2</v>
      </c>
      <c r="DP18" s="101"/>
      <c r="DQ18" s="101"/>
      <c r="DR18" s="101"/>
      <c r="DS18" s="101"/>
      <c r="DT18" s="106" t="s">
        <v>163</v>
      </c>
      <c r="DU18" s="107" t="e">
        <f>IF(DZ7="-",NA(),DZ7)</f>
        <v>#N/A</v>
      </c>
      <c r="DV18" s="107" t="e">
        <f t="shared" ref="DV18:DY18" si="46">IF(EA7="-",NA(),EA7)</f>
        <v>#N/A</v>
      </c>
      <c r="DW18" s="107">
        <f t="shared" si="46"/>
        <v>98.2</v>
      </c>
      <c r="DX18" s="107">
        <f t="shared" si="46"/>
        <v>100.3</v>
      </c>
      <c r="DY18" s="107">
        <f t="shared" si="46"/>
        <v>98.3</v>
      </c>
      <c r="DZ18" s="101"/>
      <c r="EA18" s="101"/>
      <c r="EB18" s="101"/>
      <c r="EC18" s="101"/>
      <c r="ED18" s="106" t="s">
        <v>163</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163</v>
      </c>
      <c r="EO18" s="107" t="e">
        <f>IF(ET7="-",NA(),ET7)</f>
        <v>#N/A</v>
      </c>
      <c r="EP18" s="107" t="e">
        <f t="shared" ref="EP18:ES18" si="48">IF(EU7="-",NA(),EU7)</f>
        <v>#N/A</v>
      </c>
      <c r="EQ18" s="107">
        <f t="shared" si="48"/>
        <v>70.2</v>
      </c>
      <c r="ER18" s="107">
        <f t="shared" si="48"/>
        <v>73.099999999999994</v>
      </c>
      <c r="ES18" s="107">
        <f t="shared" si="48"/>
        <v>74.8</v>
      </c>
      <c r="ET18" s="101"/>
      <c r="EU18" s="101"/>
      <c r="EV18" s="101"/>
      <c r="EW18" s="101"/>
      <c r="EX18" s="101"/>
      <c r="EY18" s="106" t="s">
        <v>163</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163</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163</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163</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163</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163</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163</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163</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163</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163</v>
      </c>
      <c r="KW18" s="107" t="e">
        <f>IF(OR(NOT($KW$8),LB7="-"),NA(),LB7)</f>
        <v>#N/A</v>
      </c>
      <c r="KX18" s="107" t="e">
        <f>IF(OR(NOT($KW$8),LC7="-"),NA(),LC7)</f>
        <v>#N/A</v>
      </c>
      <c r="KY18" s="107">
        <f>IF(OR(NOT($KW$8),LD7="-"),NA(),LD7)</f>
        <v>13.7</v>
      </c>
      <c r="KZ18" s="107">
        <f>IF(OR(NOT($KW$8),LE7="-"),NA(),LE7)</f>
        <v>12</v>
      </c>
      <c r="LA18" s="107">
        <f>IF(OR(NOT($KW$8),LF7="-"),NA(),LF7)</f>
        <v>14.5</v>
      </c>
      <c r="LB18" s="101"/>
      <c r="LC18" s="101"/>
      <c r="LD18" s="101"/>
      <c r="LE18" s="101"/>
      <c r="LF18" s="106" t="s">
        <v>163</v>
      </c>
      <c r="LG18" s="107" t="e">
        <f>IF(OR(NOT($LG$8),LL7="-"),NA(),LL7)</f>
        <v>#N/A</v>
      </c>
      <c r="LH18" s="107" t="e">
        <f>IF(OR(NOT($LG$8),LM7="-"),NA(),LM7)</f>
        <v>#N/A</v>
      </c>
      <c r="LI18" s="107">
        <f>IF(OR(NOT($LG$8),LN7="-"),NA(),LN7)</f>
        <v>2.9</v>
      </c>
      <c r="LJ18" s="107">
        <f>IF(OR(NOT($LG$8),LO7="-"),NA(),LO7)</f>
        <v>0.6</v>
      </c>
      <c r="LK18" s="107">
        <f>IF(OR(NOT($LG$8),LP7="-"),NA(),LP7)</f>
        <v>0.3</v>
      </c>
      <c r="LL18" s="101"/>
      <c r="LM18" s="101"/>
      <c r="LN18" s="101"/>
      <c r="LO18" s="101"/>
      <c r="LP18" s="106" t="s">
        <v>163</v>
      </c>
      <c r="LQ18" s="107" t="e">
        <f>IF(OR(NOT($LQ$8),LV7="-"),NA(),LV7)</f>
        <v>#N/A</v>
      </c>
      <c r="LR18" s="107" t="e">
        <f>IF(OR(NOT($LQ$8),LW7="-"),NA(),LW7)</f>
        <v>#N/A</v>
      </c>
      <c r="LS18" s="107">
        <f>IF(OR(NOT($LQ$8),LX7="-"),NA(),LX7)</f>
        <v>259</v>
      </c>
      <c r="LT18" s="107">
        <f>IF(OR(NOT($LQ$8),LY7="-"),NA(),LY7)</f>
        <v>197.2</v>
      </c>
      <c r="LU18" s="107">
        <f>IF(OR(NOT($LQ$8),LZ7="-"),NA(),LZ7)</f>
        <v>184.6</v>
      </c>
      <c r="LV18" s="101"/>
      <c r="LW18" s="101"/>
      <c r="LX18" s="101"/>
      <c r="LY18" s="101"/>
      <c r="LZ18" s="106" t="s">
        <v>163</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163</v>
      </c>
      <c r="MK18" s="107" t="e">
        <f>IF(OR(NOT($MK$8),MP7="-"),NA(),MP7)</f>
        <v>#N/A</v>
      </c>
      <c r="ML18" s="107" t="e">
        <f>IF(OR(NOT($MK$8),MQ7="-"),NA(),MQ7)</f>
        <v>#N/A</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164</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150</v>
      </c>
      <c r="AY19" s="107">
        <f>$BI$7</f>
        <v>100</v>
      </c>
      <c r="AZ19" s="107">
        <f t="shared" ref="AZ19:BC19" si="49">$BI$7</f>
        <v>100</v>
      </c>
      <c r="BA19" s="107">
        <f t="shared" si="49"/>
        <v>100</v>
      </c>
      <c r="BB19" s="107">
        <f t="shared" si="49"/>
        <v>100</v>
      </c>
      <c r="BC19" s="107">
        <f t="shared" si="49"/>
        <v>100</v>
      </c>
      <c r="BD19" s="101"/>
      <c r="BE19" s="101"/>
      <c r="BF19" s="101"/>
      <c r="BG19" s="101"/>
      <c r="BH19" s="101"/>
      <c r="BI19" s="109" t="s">
        <v>150</v>
      </c>
      <c r="BJ19" s="107">
        <f>$BT$7</f>
        <v>100</v>
      </c>
      <c r="BK19" s="107">
        <f>$BT$7</f>
        <v>100</v>
      </c>
      <c r="BL19" s="107">
        <f>$BT$7</f>
        <v>100</v>
      </c>
      <c r="BM19" s="107">
        <f>$BT$7</f>
        <v>100</v>
      </c>
      <c r="BN19" s="107">
        <f>$BT$7</f>
        <v>100</v>
      </c>
      <c r="BO19" s="101"/>
      <c r="BP19" s="101"/>
      <c r="BQ19" s="101"/>
      <c r="BR19" s="101"/>
      <c r="BS19" s="101"/>
      <c r="BT19" s="109" t="s">
        <v>150</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165</v>
      </c>
      <c r="C20" s="198"/>
      <c r="D20" s="101"/>
    </row>
    <row r="21" spans="1:374" x14ac:dyDescent="0.15">
      <c r="A21" s="98">
        <f t="shared" si="7"/>
        <v>7</v>
      </c>
      <c r="B21" s="198" t="s">
        <v>166</v>
      </c>
      <c r="C21" s="198"/>
      <c r="D21" s="101"/>
    </row>
    <row r="22" spans="1:374" x14ac:dyDescent="0.15">
      <c r="A22" s="98">
        <f t="shared" si="7"/>
        <v>8</v>
      </c>
      <c r="B22" s="198" t="s">
        <v>167</v>
      </c>
      <c r="C22" s="198"/>
      <c r="D22" s="101"/>
      <c r="E22" s="200" t="s">
        <v>168</v>
      </c>
      <c r="F22" s="201"/>
      <c r="G22" s="201"/>
      <c r="H22" s="201"/>
      <c r="I22" s="202"/>
    </row>
    <row r="23" spans="1:374" x14ac:dyDescent="0.15">
      <c r="A23" s="98">
        <f t="shared" si="7"/>
        <v>9</v>
      </c>
      <c r="B23" s="198" t="s">
        <v>169</v>
      </c>
      <c r="C23" s="198"/>
      <c r="D23" s="101"/>
      <c r="E23" s="203"/>
      <c r="F23" s="204"/>
      <c r="G23" s="204"/>
      <c r="H23" s="204"/>
      <c r="I23" s="205"/>
    </row>
    <row r="24" spans="1:374" x14ac:dyDescent="0.15">
      <c r="A24" s="98">
        <f t="shared" si="7"/>
        <v>10</v>
      </c>
      <c r="B24" s="198" t="s">
        <v>170</v>
      </c>
      <c r="C24" s="198"/>
      <c r="D24" s="101"/>
      <c r="E24" s="203"/>
      <c r="F24" s="204"/>
      <c r="G24" s="204"/>
      <c r="H24" s="204"/>
      <c r="I24" s="205"/>
    </row>
    <row r="25" spans="1:374" x14ac:dyDescent="0.15">
      <c r="A25" s="98">
        <f t="shared" si="7"/>
        <v>11</v>
      </c>
      <c r="B25" s="198" t="s">
        <v>171</v>
      </c>
      <c r="C25" s="198"/>
      <c r="D25" s="101"/>
      <c r="E25" s="203"/>
      <c r="F25" s="204"/>
      <c r="G25" s="204"/>
      <c r="H25" s="204"/>
      <c r="I25" s="205"/>
    </row>
    <row r="26" spans="1:374" x14ac:dyDescent="0.15">
      <c r="A26" s="98">
        <f t="shared" si="7"/>
        <v>12</v>
      </c>
      <c r="B26" s="198" t="s">
        <v>172</v>
      </c>
      <c r="C26" s="198"/>
      <c r="D26" s="101"/>
      <c r="E26" s="203"/>
      <c r="F26" s="204"/>
      <c r="G26" s="204"/>
      <c r="H26" s="204"/>
      <c r="I26" s="205"/>
    </row>
    <row r="27" spans="1:374" x14ac:dyDescent="0.15">
      <c r="A27" s="98">
        <f t="shared" si="7"/>
        <v>13</v>
      </c>
      <c r="B27" s="198" t="s">
        <v>173</v>
      </c>
      <c r="C27" s="198"/>
      <c r="D27" s="101"/>
      <c r="E27" s="203"/>
      <c r="F27" s="204"/>
      <c r="G27" s="204"/>
      <c r="H27" s="204"/>
      <c r="I27" s="205"/>
    </row>
    <row r="28" spans="1:374" x14ac:dyDescent="0.15">
      <c r="A28" s="98">
        <f t="shared" si="7"/>
        <v>14</v>
      </c>
      <c r="B28" s="198" t="s">
        <v>174</v>
      </c>
      <c r="C28" s="198"/>
      <c r="D28" s="101"/>
      <c r="E28" s="203"/>
      <c r="F28" s="204"/>
      <c r="G28" s="204"/>
      <c r="H28" s="204"/>
      <c r="I28" s="205"/>
    </row>
    <row r="29" spans="1:374" x14ac:dyDescent="0.15">
      <c r="A29" s="98">
        <f t="shared" si="7"/>
        <v>15</v>
      </c>
      <c r="B29" s="198" t="s">
        <v>175</v>
      </c>
      <c r="C29" s="198"/>
      <c r="D29" s="101"/>
      <c r="E29" s="203"/>
      <c r="F29" s="204"/>
      <c r="G29" s="204"/>
      <c r="H29" s="204"/>
      <c r="I29" s="205"/>
    </row>
    <row r="30" spans="1:374" x14ac:dyDescent="0.15">
      <c r="A30" s="98">
        <f t="shared" si="7"/>
        <v>16</v>
      </c>
      <c r="B30" s="198" t="s">
        <v>176</v>
      </c>
      <c r="C30" s="198"/>
      <c r="D30" s="101"/>
      <c r="E30" s="203"/>
      <c r="F30" s="204"/>
      <c r="G30" s="204"/>
      <c r="H30" s="204"/>
      <c r="I30" s="205"/>
    </row>
    <row r="31" spans="1:374" x14ac:dyDescent="0.15">
      <c r="A31" s="98">
        <f t="shared" si="7"/>
        <v>17</v>
      </c>
      <c r="B31" s="198" t="s">
        <v>177</v>
      </c>
      <c r="C31" s="198"/>
      <c r="D31" s="101"/>
      <c r="E31" s="203"/>
      <c r="F31" s="204"/>
      <c r="G31" s="204"/>
      <c r="H31" s="204"/>
      <c r="I31" s="205"/>
    </row>
    <row r="32" spans="1:374" x14ac:dyDescent="0.15">
      <c r="A32" s="98">
        <f t="shared" si="7"/>
        <v>18</v>
      </c>
      <c r="B32" s="198" t="s">
        <v>178</v>
      </c>
      <c r="C32" s="198"/>
      <c r="D32" s="101"/>
      <c r="E32" s="203"/>
      <c r="F32" s="204"/>
      <c r="G32" s="204"/>
      <c r="H32" s="204"/>
      <c r="I32" s="205"/>
    </row>
    <row r="33" spans="1:16" x14ac:dyDescent="0.15">
      <c r="A33" s="98">
        <f t="shared" si="7"/>
        <v>19</v>
      </c>
      <c r="B33" s="198" t="s">
        <v>179</v>
      </c>
      <c r="C33" s="198"/>
      <c r="D33" s="101"/>
      <c r="E33" s="203"/>
      <c r="F33" s="204"/>
      <c r="G33" s="204"/>
      <c r="H33" s="204"/>
      <c r="I33" s="205"/>
    </row>
    <row r="34" spans="1:16" x14ac:dyDescent="0.15">
      <c r="A34" s="98">
        <f t="shared" si="7"/>
        <v>20</v>
      </c>
      <c r="B34" s="198" t="s">
        <v>180</v>
      </c>
      <c r="C34" s="198"/>
      <c r="D34" s="101"/>
      <c r="E34" s="203"/>
      <c r="F34" s="204"/>
      <c r="G34" s="204"/>
      <c r="H34" s="204"/>
      <c r="I34" s="205"/>
    </row>
    <row r="35" spans="1:16" ht="25.5" customHeight="1" x14ac:dyDescent="0.15">
      <c r="E35" s="206"/>
      <c r="F35" s="207"/>
      <c r="G35" s="207"/>
      <c r="H35" s="207"/>
      <c r="I35" s="208"/>
    </row>
    <row r="37" spans="1:16" x14ac:dyDescent="0.15">
      <c r="L37" s="200" t="s">
        <v>168</v>
      </c>
      <c r="M37" s="201"/>
      <c r="N37" s="201"/>
      <c r="O37" s="201"/>
      <c r="P37" s="202"/>
    </row>
    <row r="38" spans="1:16" x14ac:dyDescent="0.15">
      <c r="L38" s="203"/>
      <c r="M38" s="204"/>
      <c r="N38" s="204"/>
      <c r="O38" s="204"/>
      <c r="P38" s="205"/>
    </row>
    <row r="39" spans="1:16" x14ac:dyDescent="0.15">
      <c r="L39" s="203"/>
      <c r="M39" s="204"/>
      <c r="N39" s="204"/>
      <c r="O39" s="204"/>
      <c r="P39" s="205"/>
    </row>
    <row r="40" spans="1:16" x14ac:dyDescent="0.15">
      <c r="L40" s="203"/>
      <c r="M40" s="204"/>
      <c r="N40" s="204"/>
      <c r="O40" s="204"/>
      <c r="P40" s="205"/>
    </row>
    <row r="41" spans="1:16" x14ac:dyDescent="0.15">
      <c r="L41" s="203"/>
      <c r="M41" s="204"/>
      <c r="N41" s="204"/>
      <c r="O41" s="204"/>
      <c r="P41" s="205"/>
    </row>
    <row r="42" spans="1:16" x14ac:dyDescent="0.15">
      <c r="L42" s="203"/>
      <c r="M42" s="204"/>
      <c r="N42" s="204"/>
      <c r="O42" s="204"/>
      <c r="P42" s="205"/>
    </row>
    <row r="43" spans="1:16" x14ac:dyDescent="0.15">
      <c r="L43" s="203"/>
      <c r="M43" s="204"/>
      <c r="N43" s="204"/>
      <c r="O43" s="204"/>
      <c r="P43" s="205"/>
    </row>
    <row r="44" spans="1:16" x14ac:dyDescent="0.15">
      <c r="L44" s="203"/>
      <c r="M44" s="204"/>
      <c r="N44" s="204"/>
      <c r="O44" s="204"/>
      <c r="P44" s="205"/>
    </row>
    <row r="45" spans="1:16" x14ac:dyDescent="0.15">
      <c r="L45" s="203"/>
      <c r="M45" s="204"/>
      <c r="N45" s="204"/>
      <c r="O45" s="204"/>
      <c r="P45" s="205"/>
    </row>
    <row r="46" spans="1:16" x14ac:dyDescent="0.15">
      <c r="L46" s="203"/>
      <c r="M46" s="204"/>
      <c r="N46" s="204"/>
      <c r="O46" s="204"/>
      <c r="P46" s="205"/>
    </row>
    <row r="47" spans="1:16" x14ac:dyDescent="0.15">
      <c r="L47" s="203"/>
      <c r="M47" s="204"/>
      <c r="N47" s="204"/>
      <c r="O47" s="204"/>
      <c r="P47" s="205"/>
    </row>
    <row r="48" spans="1:16" x14ac:dyDescent="0.15">
      <c r="L48" s="203"/>
      <c r="M48" s="204"/>
      <c r="N48" s="204"/>
      <c r="O48" s="204"/>
      <c r="P48" s="205"/>
    </row>
    <row r="49" spans="12:16" x14ac:dyDescent="0.15">
      <c r="L49" s="203"/>
      <c r="M49" s="204"/>
      <c r="N49" s="204"/>
      <c r="O49" s="204"/>
      <c r="P49" s="205"/>
    </row>
    <row r="50" spans="12:16" ht="26.25" customHeight="1" x14ac:dyDescent="0.15">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dcterms:modified xsi:type="dcterms:W3CDTF">2018-02-19T08:58:53Z</dcterms:modified>
</cp:coreProperties>
</file>