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<sst xmlns="http://schemas.openxmlformats.org/spreadsheetml/2006/main" count="237" uniqueCount="123">
  <si>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</si>
  <si>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</si>
  <si>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</si>
  <si>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</si>
  <si>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</si>
  <si>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</si>
  <si>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</si>
  <si>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</si>
  <si>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</si>
  <si>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</si>
  <si>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</si>
  <si>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</si>
  <si>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</si>
  <si>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</si>
  <si>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</si>
  <si>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</si>
  <si>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</si>
  <si>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</si>
  <si>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</si>
  <si>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</si>
  <si>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</si>
  <si>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</si>
  <si>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</si>
  <si>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</si>
  <si>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</si>
  <si>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</si>
  <si>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</si>
  <si>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</si>
  <si>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</si>
  <si>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</si>
  <si>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</si>
  <si>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</si>
  <si>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</si>
  <si>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</si>
  <si>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</si>
  <si>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</si>
  <si>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</si>
  <si>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</si>
  <si>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</si>
  <si>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</si>
  <si>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</si>
  <si>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</si>
  <si>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</si>
  <si>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</si>
  <si>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</si>
  <si>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</si>
  <si>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</si>
  <si>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</si>
  <si>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</si>
  <si>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</si>
  <si>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</si>
  <si>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</si>
  <si>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</si>
  <si>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</si>
  <si>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</si>
  <si>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</si>
  <si>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</si>
  <si>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</si>
  <si>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</si>
  <si>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</si>
  <si>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</si>
  <si>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</si>
  <si>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</si>
  <si>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</si>
  <si>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</si>
  <si>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</si>
  <si>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</si>
  <si>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</si>
  <si>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</si>
  <si>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</si>
  <si>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</si>
  <si>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</si>
  <si>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</si>
  <si>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</si>
  <si>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</si>
  <si>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</si>
  <si>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</si>
  <si>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</si>
  <si>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</si>
  <si>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</si>
  <si>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</si>
  <si>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</si>
  <si>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</si>
  <si>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</si>
  <si>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</si>
  <si>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</si>
  <si>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</si>
  <si>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</si>
  <si>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</si>
  <si>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</si>
  <si>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</si>
  <si>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</si>
  <si>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</si>
  <si>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</si>
  <si>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</si>
  <si>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</si>
  <si>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</si>
  <si>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</si>
  <si>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</si>
  <si>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</si>
  <si>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</si>
  <si>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</si>
  <si>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</si>
  <si>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</si>
  <si>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</si>
  <si>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</si>
  <si>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</si>
  <si>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</si>
  <si>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</si>
  <si>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</si>
  <si>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</si>
  <si>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</si>
  <si>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</si>
  <si>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</si>
  <si>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</si>
  <si>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</si>
  <si>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</si>
  <si>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</si>
  <si>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</si>
  <si>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</si>
  <si>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本市は、平成16年4月に6町が合併し誕生したが、多くの簡易水道事業等を抱え、現在では、25簡易水道、6飲料水供給施設、2簡易給水施設の計33事業・施設を実施している。
　合併後も統合が進んでいないため施設数が多く、人口減による給水人口の減少に伴い施設利用率は減少傾向にあり、類似団体平均に比べても低くなっている。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
　なお、平成28年度においては、毎月検針から隔月検針への移行初年度により、給水収益（有収水量）が11ヶ月分となったことから、⑧有収率が下がるとともに、④企業債残高対給水収益比率が上がった。</t>
    <rPh sb="86" eb="88">
      <t>ガッペイ</t>
    </rPh>
    <rPh sb="88" eb="89">
      <t>ゴ</t>
    </rPh>
    <rPh sb="90" eb="92">
      <t>トウゴウ</t>
    </rPh>
    <rPh sb="93" eb="94">
      <t>スス</t>
    </rPh>
    <rPh sb="334" eb="336">
      <t>ヘイセイ</t>
    </rPh>
    <rPh sb="338" eb="340">
      <t>ネンド</t>
    </rPh>
    <rPh sb="346" eb="348">
      <t>マイツキ</t>
    </rPh>
    <rPh sb="348" eb="350">
      <t>ケンシン</t>
    </rPh>
    <rPh sb="352" eb="354">
      <t>カクゲツ</t>
    </rPh>
    <rPh sb="354" eb="356">
      <t>ケンシン</t>
    </rPh>
    <rPh sb="358" eb="360">
      <t>イコウ</t>
    </rPh>
    <rPh sb="360" eb="363">
      <t>ショネンド</t>
    </rPh>
    <rPh sb="367" eb="369">
      <t>キュウスイ</t>
    </rPh>
    <rPh sb="369" eb="371">
      <t>シュウエキ</t>
    </rPh>
    <rPh sb="372" eb="374">
      <t>ユウシュウ</t>
    </rPh>
    <rPh sb="374" eb="376">
      <t>スイリョウ</t>
    </rPh>
    <rPh sb="381" eb="382">
      <t>ツキ</t>
    </rPh>
    <rPh sb="382" eb="383">
      <t>ブン</t>
    </rPh>
    <rPh sb="393" eb="395">
      <t>ユウシュウ</t>
    </rPh>
    <rPh sb="395" eb="396">
      <t>リツ</t>
    </rPh>
    <rPh sb="397" eb="398">
      <t>サ</t>
    </rPh>
    <rPh sb="406" eb="408">
      <t>キギョウ</t>
    </rPh>
    <rPh sb="408" eb="409">
      <t>サイ</t>
    </rPh>
    <rPh sb="409" eb="411">
      <t>ザンダカ</t>
    </rPh>
    <rPh sb="411" eb="412">
      <t>タイ</t>
    </rPh>
    <rPh sb="412" eb="414">
      <t>キュウスイ</t>
    </rPh>
    <rPh sb="414" eb="416">
      <t>シュウエキ</t>
    </rPh>
    <rPh sb="416" eb="418">
      <t>ヒリツ</t>
    </rPh>
    <rPh sb="419" eb="420">
      <t>ア</t>
    </rPh>
    <phoneticPr fontId="7"/>
  </si>
  <si>
    <t>　51の浄水場や93の配水池など、非常に多くの施設を抱えているが、更新が進んでおらず、その多くが老朽施設である。また、管路についても、布設替が進んでいないため老朽化しており、石綿管も一部残存している。
　施設の統廃合をすすめるとともに、有収率の向上を図るためにも、計画的な管路の布設替を行っていく必要がある。</t>
    <rPh sb="33" eb="35">
      <t>コウシン</t>
    </rPh>
    <rPh sb="36" eb="37">
      <t>スス</t>
    </rPh>
    <rPh sb="67" eb="69">
      <t>フセツ</t>
    </rPh>
    <rPh sb="69" eb="70">
      <t>カ</t>
    </rPh>
    <rPh sb="71" eb="72">
      <t>スス</t>
    </rPh>
    <phoneticPr fontId="7"/>
  </si>
  <si>
    <t>　統合事業の実施等に伴う起債償還額の増加により、年々給水原価が増加傾向にあることから、施設の統廃合や有収率の向上など、これを下げる取り組みを行っていく必要がある。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rPh sb="1" eb="3">
      <t>トウゴウ</t>
    </rPh>
    <rPh sb="3" eb="5">
      <t>ジギョウ</t>
    </rPh>
    <rPh sb="6" eb="8">
      <t>ジッシ</t>
    </rPh>
    <rPh sb="8" eb="9">
      <t>トウ</t>
    </rPh>
    <rPh sb="10" eb="11">
      <t>トモナ</t>
    </rPh>
    <rPh sb="12" eb="14">
      <t>キサイ</t>
    </rPh>
    <rPh sb="14" eb="16">
      <t>ショウカン</t>
    </rPh>
    <rPh sb="16" eb="17">
      <t>ガク</t>
    </rPh>
    <rPh sb="18" eb="20">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</si>
</sst>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0.27</c:v>
                </c:pt>
                <c:pt idx="2">
                  <c:v>0.44</c:v>
                </c:pt>
                <c:pt idx="3">
                  <c:v>0.92</c:v>
                </c:pt>
                <c:pt idx="4">
                  <c:v>0.88</c:v>
                </c:pt>
              </c:numCache>
            </c:numRef>
          </c:val>
        </c:ser>
        <c:dLbls>
          <c:showLegendKey val="0"/>
          <c:showVal val="0"/>
          <c:showCatName val="0"/>
          <c:showSerName val="0"/>
          <c:showPercent val="0"/>
          <c:showBubbleSize val="0"/>
        </c:dLbls>
        <c:gapWidth val="150"/>
        <c:axId val="157824128"/>
        <c:axId val="1578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57824128"/>
        <c:axId val="157826048"/>
      </c:lineChart>
      <c:dateAx>
        <c:axId val="157824128"/>
        <c:scaling>
          <c:orientation val="minMax"/>
        </c:scaling>
        <c:delete val="1"/>
        <c:axPos val="b"/>
        <c:numFmt formatCode="ge" sourceLinked="1"/>
        <c:majorTickMark val="none"/>
        <c:minorTickMark val="none"/>
        <c:tickLblPos val="none"/>
        <c:crossAx val="157826048"/>
        <c:crosses val="autoZero"/>
        <c:auto val="1"/>
        <c:lblOffset val="100"/>
        <c:baseTimeUnit val="years"/>
      </c:dateAx>
      <c:valAx>
        <c:axId val="1578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82.29</c:v>
                </c:pt>
                <c:pt idx="1">
                  <c:v>79.459999999999994</c:v>
                </c:pt>
                <c:pt idx="2">
                  <c:v>83.94</c:v>
                </c:pt>
                <c:pt idx="3">
                  <c:v>75.709999999999994</c:v>
                </c:pt>
                <c:pt idx="4">
                  <c:v>72.959999999999994</c:v>
                </c:pt>
              </c:numCache>
            </c:numRef>
          </c:val>
        </c:ser>
        <c:dLbls>
          <c:showLegendKey val="0"/>
          <c:showVal val="0"/>
          <c:showCatName val="0"/>
          <c:showSerName val="0"/>
          <c:showPercent val="0"/>
          <c:showBubbleSize val="0"/>
        </c:dLbls>
        <c:gapWidth val="150"/>
        <c:axId val="157844224"/>
        <c:axId val="157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57844224"/>
        <c:axId val="157846144"/>
      </c:lineChart>
      <c:dateAx>
        <c:axId val="157844224"/>
        <c:scaling>
          <c:orientation val="minMax"/>
        </c:scaling>
        <c:delete val="1"/>
        <c:axPos val="b"/>
        <c:numFmt formatCode="ge" sourceLinked="1"/>
        <c:majorTickMark val="none"/>
        <c:minorTickMark val="none"/>
        <c:tickLblPos val="none"/>
        <c:crossAx val="157846144"/>
        <c:crosses val="autoZero"/>
        <c:auto val="1"/>
        <c:lblOffset val="100"/>
        <c:baseTimeUnit val="years"/>
      </c:dateAx>
      <c:valAx>
        <c:axId val="157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74912"/>
        <c:axId val="1579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74912"/>
        <c:axId val="157976832"/>
      </c:lineChart>
      <c:dateAx>
        <c:axId val="157974912"/>
        <c:scaling>
          <c:orientation val="minMax"/>
        </c:scaling>
        <c:delete val="1"/>
        <c:axPos val="b"/>
        <c:numFmt formatCode="ge" sourceLinked="1"/>
        <c:majorTickMark val="none"/>
        <c:minorTickMark val="none"/>
        <c:tickLblPos val="none"/>
        <c:crossAx val="157976832"/>
        <c:crosses val="autoZero"/>
        <c:auto val="1"/>
        <c:lblOffset val="100"/>
        <c:baseTimeUnit val="years"/>
      </c:dateAx>
      <c:valAx>
        <c:axId val="1579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32992"/>
        <c:axId val="158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32992"/>
        <c:axId val="158934912"/>
      </c:lineChart>
      <c:dateAx>
        <c:axId val="158932992"/>
        <c:scaling>
          <c:orientation val="minMax"/>
        </c:scaling>
        <c:delete val="1"/>
        <c:axPos val="b"/>
        <c:numFmt formatCode="ge" sourceLinked="1"/>
        <c:majorTickMark val="none"/>
        <c:minorTickMark val="none"/>
        <c:tickLblPos val="none"/>
        <c:crossAx val="158934912"/>
        <c:crosses val="autoZero"/>
        <c:auto val="1"/>
        <c:lblOffset val="100"/>
        <c:baseTimeUnit val="years"/>
      </c:dateAx>
      <c:valAx>
        <c:axId val="158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48736"/>
        <c:axId val="158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48736"/>
        <c:axId val="158950912"/>
      </c:lineChart>
      <c:dateAx>
        <c:axId val="158948736"/>
        <c:scaling>
          <c:orientation val="minMax"/>
        </c:scaling>
        <c:delete val="1"/>
        <c:axPos val="b"/>
        <c:numFmt formatCode="ge" sourceLinked="1"/>
        <c:majorTickMark val="none"/>
        <c:minorTickMark val="none"/>
        <c:tickLblPos val="none"/>
        <c:crossAx val="158950912"/>
        <c:crosses val="autoZero"/>
        <c:auto val="1"/>
        <c:lblOffset val="100"/>
        <c:baseTimeUnit val="years"/>
      </c:dateAx>
      <c:valAx>
        <c:axId val="1589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77024"/>
        <c:axId val="1589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77024"/>
        <c:axId val="158987392"/>
      </c:lineChart>
      <c:dateAx>
        <c:axId val="158977024"/>
        <c:scaling>
          <c:orientation val="minMax"/>
        </c:scaling>
        <c:delete val="1"/>
        <c:axPos val="b"/>
        <c:numFmt formatCode="ge" sourceLinked="1"/>
        <c:majorTickMark val="none"/>
        <c:minorTickMark val="none"/>
        <c:tickLblPos val="none"/>
        <c:crossAx val="158987392"/>
        <c:crosses val="autoZero"/>
        <c:auto val="1"/>
        <c:lblOffset val="100"/>
        <c:baseTimeUnit val="years"/>
      </c:dateAx>
      <c:valAx>
        <c:axId val="1589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1331.14</c:v>
                </c:pt>
                <c:pt idx="1">
                  <c:v>1354.61</c:v>
                </c:pt>
                <c:pt idx="2">
                  <c:v>1360.41</c:v>
                </c:pt>
                <c:pt idx="3">
                  <c:v>1285.47</c:v>
                </c:pt>
                <c:pt idx="4">
                  <c:v>1389.69</c:v>
                </c:pt>
              </c:numCache>
            </c:numRef>
          </c:val>
        </c:ser>
        <c:dLbls>
          <c:showLegendKey val="0"/>
          <c:showVal val="0"/>
          <c:showCatName val="0"/>
          <c:showSerName val="0"/>
          <c:showPercent val="0"/>
          <c:showBubbleSize val="0"/>
        </c:dLbls>
        <c:gapWidth val="150"/>
        <c:axId val="160418432"/>
        <c:axId val="160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60418432"/>
        <c:axId val="160420608"/>
      </c:lineChart>
      <c:dateAx>
        <c:axId val="160418432"/>
        <c:scaling>
          <c:orientation val="minMax"/>
        </c:scaling>
        <c:delete val="1"/>
        <c:axPos val="b"/>
        <c:numFmt formatCode="ge" sourceLinked="1"/>
        <c:majorTickMark val="none"/>
        <c:minorTickMark val="none"/>
        <c:tickLblPos val="none"/>
        <c:crossAx val="160420608"/>
        <c:crosses val="autoZero"/>
        <c:auto val="1"/>
        <c:lblOffset val="100"/>
        <c:baseTimeUnit val="years"/>
      </c:dateAx>
      <c:valAx>
        <c:axId val="160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65.900000000000006</c:v>
                </c:pt>
                <c:pt idx="1">
                  <c:v>61.86</c:v>
                </c:pt>
                <c:pt idx="2">
                  <c:v>64.06</c:v>
                </c:pt>
                <c:pt idx="3">
                  <c:v>63.86</c:v>
                </c:pt>
                <c:pt idx="4">
                  <c:v>61.92</c:v>
                </c:pt>
              </c:numCache>
            </c:numRef>
          </c:val>
        </c:ser>
        <c:dLbls>
          <c:showLegendKey val="0"/>
          <c:showVal val="0"/>
          <c:showCatName val="0"/>
          <c:showSerName val="0"/>
          <c:showPercent val="0"/>
          <c:showBubbleSize val="0"/>
        </c:dLbls>
        <c:gapWidth val="150"/>
        <c:axId val="162941184"/>
        <c:axId val="1682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62941184"/>
        <c:axId val="168239488"/>
      </c:lineChart>
      <c:dateAx>
        <c:axId val="162941184"/>
        <c:scaling>
          <c:orientation val="minMax"/>
        </c:scaling>
        <c:delete val="1"/>
        <c:axPos val="b"/>
        <c:numFmt formatCode="ge" sourceLinked="1"/>
        <c:majorTickMark val="none"/>
        <c:minorTickMark val="none"/>
        <c:tickLblPos val="none"/>
        <c:crossAx val="168239488"/>
        <c:crosses val="autoZero"/>
        <c:auto val="1"/>
        <c:lblOffset val="100"/>
        <c:baseTimeUnit val="years"/>
      </c:dateAx>
      <c:valAx>
        <c:axId val="1682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264.42</c:v>
                </c:pt>
                <c:pt idx="1">
                  <c:v>285.64</c:v>
                </c:pt>
                <c:pt idx="2">
                  <c:v>281.72000000000003</c:v>
                </c:pt>
                <c:pt idx="3">
                  <c:v>304.13</c:v>
                </c:pt>
                <c:pt idx="4">
                  <c:v>314.35000000000002</c:v>
                </c:pt>
              </c:numCache>
            </c:numRef>
          </c:val>
        </c:ser>
        <c:dLbls>
          <c:showLegendKey val="0"/>
          <c:showVal val="0"/>
          <c:showCatName val="0"/>
          <c:showSerName val="0"/>
          <c:showPercent val="0"/>
          <c:showBubbleSize val="0"/>
        </c:dLbls>
        <c:gapWidth val="150"/>
        <c:axId val="168249216"/>
        <c:axId val="1682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68249216"/>
        <c:axId val="168251392"/>
      </c:lineChart>
      <c:dateAx>
        <c:axId val="168249216"/>
        <c:scaling>
          <c:orientation val="minMax"/>
        </c:scaling>
        <c:delete val="1"/>
        <c:axPos val="b"/>
        <c:numFmt formatCode="ge" sourceLinked="1"/>
        <c:majorTickMark val="none"/>
        <c:minorTickMark val="none"/>
        <c:tickLblPos val="none"/>
        <c:crossAx val="168251392"/>
        <c:crosses val="autoZero"/>
        <c:auto val="1"/>
        <c:lblOffset val="100"/>
        <c:baseTimeUnit val="years"/>
      </c:dateAx>
      <c:valAx>
        <c:axId val="168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58.56</c:v>
                </c:pt>
                <c:pt idx="1">
                  <c:v>55.92</c:v>
                </c:pt>
                <c:pt idx="2">
                  <c:v>55</c:v>
                </c:pt>
                <c:pt idx="3">
                  <c:v>55.11</c:v>
                </c:pt>
                <c:pt idx="4">
                  <c:v>55.76</c:v>
                </c:pt>
              </c:numCache>
            </c:numRef>
          </c:val>
        </c:ser>
        <c:dLbls>
          <c:showLegendKey val="0"/>
          <c:showVal val="0"/>
          <c:showCatName val="0"/>
          <c:showSerName val="0"/>
          <c:showPercent val="0"/>
          <c:showBubbleSize val="0"/>
        </c:dLbls>
        <c:gapWidth val="150"/>
        <c:axId val="168281600"/>
        <c:axId val="1682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68281600"/>
        <c:axId val="168283520"/>
      </c:lineChart>
      <c:dateAx>
        <c:axId val="168281600"/>
        <c:scaling>
          <c:orientation val="minMax"/>
        </c:scaling>
        <c:delete val="1"/>
        <c:axPos val="b"/>
        <c:numFmt formatCode="ge" sourceLinked="1"/>
        <c:majorTickMark val="none"/>
        <c:minorTickMark val="none"/>
        <c:tickLblPos val="none"/>
        <c:crossAx val="168283520"/>
        <c:crosses val="autoZero"/>
        <c:auto val="1"/>
        <c:lblOffset val="100"/>
        <c:baseTimeUnit val="years"/>
      </c:dateAx>
      <c:valAx>
        <c:axId val="1682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82.24</c:v>
                </c:pt>
                <c:pt idx="1">
                  <c:v>84.21</c:v>
                </c:pt>
                <c:pt idx="2">
                  <c:v>84.31</c:v>
                </c:pt>
                <c:pt idx="3">
                  <c:v>82.7</c:v>
                </c:pt>
                <c:pt idx="4">
                  <c:v>75.37</c:v>
                </c:pt>
              </c:numCache>
            </c:numRef>
          </c:val>
        </c:ser>
        <c:dLbls>
          <c:showLegendKey val="0"/>
          <c:showVal val="0"/>
          <c:showCatName val="0"/>
          <c:showSerName val="0"/>
          <c:showPercent val="0"/>
          <c:showBubbleSize val="0"/>
        </c:dLbls>
        <c:gapWidth val="150"/>
        <c:axId val="168318080"/>
        <c:axId val="1683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68318080"/>
        <c:axId val="168320000"/>
      </c:lineChart>
      <c:dateAx>
        <c:axId val="168318080"/>
        <c:scaling>
          <c:orientation val="minMax"/>
        </c:scaling>
        <c:delete val="1"/>
        <c:axPos val="b"/>
        <c:numFmt formatCode="ge" sourceLinked="1"/>
        <c:majorTickMark val="none"/>
        <c:minorTickMark val="none"/>
        <c:tickLblPos val="none"/>
        <c:crossAx val="168320000"/>
        <c:crosses val="autoZero"/>
        <c:auto val="1"/>
        <c:lblOffset val="100"/>
        <c:baseTimeUnit val="years"/>
      </c:dateAx>
      <c:valAx>
        <c:axId val="1683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5" sqref="I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56821</v>
      </c>
      <c r="AM8" s="51"/>
      <c r="AN8" s="51"/>
      <c r="AO8" s="51"/>
      <c r="AP8" s="51"/>
      <c r="AQ8" s="51"/>
      <c r="AR8" s="51"/>
      <c r="AS8" s="51"/>
      <c r="AT8" s="46">
        <f>データ!$S$6</f>
        <v>501.43</v>
      </c>
      <c r="AU8" s="46"/>
      <c r="AV8" s="46"/>
      <c r="AW8" s="46"/>
      <c r="AX8" s="46"/>
      <c r="AY8" s="46"/>
      <c r="AZ8" s="46"/>
      <c r="BA8" s="46"/>
      <c r="BB8" s="46">
        <f>データ!$T$6</f>
        <v>113.32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43.18</v>
      </c>
      <c r="Q10" s="46"/>
      <c r="R10" s="46"/>
      <c r="S10" s="46"/>
      <c r="T10" s="46"/>
      <c r="U10" s="46"/>
      <c r="V10" s="46"/>
      <c r="W10" s="51">
        <f>データ!$Q$6</f>
        <v>3645</v>
      </c>
      <c r="X10" s="51"/>
      <c r="Y10" s="51"/>
      <c r="Z10" s="51"/>
      <c r="AA10" s="51"/>
      <c r="AB10" s="51"/>
      <c r="AC10" s="51"/>
      <c r="AD10" s="2"/>
      <c r="AE10" s="2"/>
      <c r="AF10" s="2"/>
      <c r="AG10" s="2"/>
      <c r="AH10" s="2"/>
      <c r="AI10" s="2"/>
      <c r="AJ10" s="2"/>
      <c r="AK10" s="2"/>
      <c r="AL10" s="51">
        <f>データ!$U$6</f>
        <v>24328</v>
      </c>
      <c r="AM10" s="51"/>
      <c r="AN10" s="51"/>
      <c r="AO10" s="51"/>
      <c r="AP10" s="51"/>
      <c r="AQ10" s="51"/>
      <c r="AR10" s="51"/>
      <c r="AS10" s="51"/>
      <c r="AT10" s="46">
        <f>データ!$V$6</f>
        <v>84.91</v>
      </c>
      <c r="AU10" s="46"/>
      <c r="AV10" s="46"/>
      <c r="AW10" s="46"/>
      <c r="AX10" s="46"/>
      <c r="AY10" s="46"/>
      <c r="AZ10" s="46"/>
      <c r="BA10" s="46"/>
      <c r="BB10" s="46">
        <f>データ!$W$6</f>
        <v>286.52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262129</v>
      </c>
      <c r="D6" s="34">
        <f t="shared" si="3"/>
        <v>47</v>
      </c>
      <c r="E6" s="34">
        <f t="shared" si="3"/>
        <v>1</v>
      </c>
      <c r="F6" s="34">
        <f t="shared" si="3"/>
        <v>0</v>
      </c>
      <c r="G6" s="34">
        <f t="shared" si="3"/>
        <v>0</v>
      </c>
      <c r="H6" s="34" t="str">
        <f t="shared" si="3"/>
        <v>京都府　京丹後市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43.18</v>
      </c>
      <c r="Q6" s="35">
        <f t="shared" si="3"/>
        <v>3645</v>
      </c>
      <c r="R6" s="35">
        <f t="shared" si="3"/>
        <v>56821</v>
      </c>
      <c r="S6" s="35">
        <f t="shared" si="3"/>
        <v>501.43</v>
      </c>
      <c r="T6" s="35">
        <f t="shared" si="3"/>
        <v>113.32</v>
      </c>
      <c r="U6" s="35">
        <f t="shared" si="3"/>
        <v>24328</v>
      </c>
      <c r="V6" s="35">
        <f t="shared" si="3"/>
        <v>84.91</v>
      </c>
      <c r="W6" s="35">
        <f t="shared" si="3"/>
        <v>286.52</v>
      </c>
      <c r="X6" s="36">
        <f>IF(X7="",NA(),X7)</f>
        <v>82.29</v>
      </c>
      <c r="Y6" s="36">
        <f t="shared" ref="Y6:AG6" si="4">IF(Y7="",NA(),Y7)</f>
        <v>79.459999999999994</v>
      </c>
      <c r="Z6" s="36">
        <f t="shared" si="4"/>
        <v>83.94</v>
      </c>
      <c r="AA6" s="36">
        <f t="shared" si="4"/>
        <v>75.709999999999994</v>
      </c>
      <c r="AB6" s="36">
        <f t="shared" si="4"/>
        <v>72.959999999999994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1331.14</v>
      </c>
      <c r="BF6" s="36">
        <f t="shared" ref="BF6:BN6" si="7">IF(BF7="",NA(),BF7)</f>
        <v>1354.61</v>
      </c>
      <c r="BG6" s="36">
        <f t="shared" si="7"/>
        <v>1360.41</v>
      </c>
      <c r="BH6" s="36">
        <f t="shared" si="7"/>
        <v>1285.47</v>
      </c>
      <c r="BI6" s="36">
        <f t="shared" si="7"/>
        <v>1389.69</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65.900000000000006</v>
      </c>
      <c r="BQ6" s="36">
        <f t="shared" ref="BQ6:BY6" si="8">IF(BQ7="",NA(),BQ7)</f>
        <v>61.86</v>
      </c>
      <c r="BR6" s="36">
        <f t="shared" si="8"/>
        <v>64.06</v>
      </c>
      <c r="BS6" s="36">
        <f t="shared" si="8"/>
        <v>63.86</v>
      </c>
      <c r="BT6" s="36">
        <f t="shared" si="8"/>
        <v>61.92</v>
      </c>
      <c r="BU6" s="36">
        <f t="shared" si="8"/>
        <v>54.57</v>
      </c>
      <c r="BV6" s="36">
        <f t="shared" si="8"/>
        <v>54.4</v>
      </c>
      <c r="BW6" s="36">
        <f t="shared" si="8"/>
        <v>54.45</v>
      </c>
      <c r="BX6" s="36">
        <f t="shared" si="8"/>
        <v>54.33</v>
      </c>
      <c r="BY6" s="36">
        <f t="shared" si="8"/>
        <v>55.02</v>
      </c>
      <c r="BZ6" s="35" t="str">
        <f>IF(BZ7="","",IF(BZ7="-","【-】","【"&amp;SUBSTITUTE(TEXT(BZ7,"#,##0.00"),"-","△")&amp;"】"))</f>
        <v>【53.06】</v>
      </c>
      <c r="CA6" s="36">
        <f>IF(CA7="",NA(),CA7)</f>
        <v>264.42</v>
      </c>
      <c r="CB6" s="36">
        <f t="shared" ref="CB6:CJ6" si="9">IF(CB7="",NA(),CB7)</f>
        <v>285.64</v>
      </c>
      <c r="CC6" s="36">
        <f t="shared" si="9"/>
        <v>281.72000000000003</v>
      </c>
      <c r="CD6" s="36">
        <f t="shared" si="9"/>
        <v>304.13</v>
      </c>
      <c r="CE6" s="36">
        <f t="shared" si="9"/>
        <v>314.35000000000002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58.56</v>
      </c>
      <c r="CM6" s="36">
        <f t="shared" ref="CM6:CU6" si="10">IF(CM7="",NA(),CM7)</f>
        <v>55.92</v>
      </c>
      <c r="CN6" s="36">
        <f t="shared" si="10"/>
        <v>55</v>
      </c>
      <c r="CO6" s="36">
        <f t="shared" si="10"/>
        <v>55.11</v>
      </c>
      <c r="CP6" s="36">
        <f t="shared" si="10"/>
        <v>55.76</v>
      </c>
      <c r="CQ6" s="36">
        <f t="shared" si="10"/>
        <v>63.99</v>
      </c>
      <c r="CR6" s="36">
        <f t="shared" si="10"/>
        <v>62.01</v>
      </c>
      <c r="CS6" s="36">
        <f t="shared" si="10"/>
        <v>60.68</v>
      </c>
      <c r="CT6" s="36">
        <f t="shared" si="10"/>
        <v>59.87</v>
      </c>
      <c r="CU6" s="36">
        <f t="shared" si="10"/>
        <v>59.59</v>
      </c>
      <c r="CV6" s="35" t="str">
        <f>IF(CV7="","",IF(CV7="-","【-】","【"&amp;SUBSTITUTE(TEXT(CV7,"#,##0.00"),"-","△")&amp;"】"))</f>
        <v>【56.28】</v>
      </c>
      <c r="CW6" s="36">
        <f>IF(CW7="",NA(),CW7)</f>
        <v>82.24</v>
      </c>
      <c r="CX6" s="36">
        <f t="shared" ref="CX6:DF6" si="11">IF(CX7="",NA(),CX7)</f>
        <v>84.21</v>
      </c>
      <c r="CY6" s="36">
        <f t="shared" si="11"/>
        <v>84.31</v>
      </c>
      <c r="CZ6" s="36">
        <f t="shared" si="11"/>
        <v>82.7</v>
      </c>
      <c r="DA6" s="36">
        <f t="shared" si="11"/>
        <v>75.37</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0.67</v>
      </c>
      <c r="EE6" s="36">
        <f t="shared" ref="EE6:EM6" si="14">IF(EE7="",NA(),EE7)</f>
        <v>0.27</v>
      </c>
      <c r="EF6" s="36">
        <f t="shared" si="14"/>
        <v>0.44</v>
      </c>
      <c r="EG6" s="36">
        <f t="shared" si="14"/>
        <v>0.92</v>
      </c>
      <c r="EH6" s="36">
        <f t="shared" si="14"/>
        <v>0.88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262129</v>
      </c>
      <c r="D7" s="38">
        <v>47</v>
      </c>
      <c r="E7" s="38">
        <v>1</v>
      </c>
      <c r="F7" s="38">
        <v>0</v>
      </c>
      <c r="G7" s="38">
        <v>0</v>
      </c>
      <c r="H7" s="38" t="s">
        <v>107</v>
      </c>
      <c r="I7" s="38" t="s">
        <v>108</v>
      </c>
      <c r="J7" s="38" t="s">
        <v>109</v>
      </c>
      <c r="K7" s="38" t="s">
        <v>110</v>
      </c>
      <c r="L7" s="38" t="s">
        <v>111</v>
      </c>
      <c r="M7" s="38"/>
      <c r="N7" s="39" t="s">
        <v>112</v>
      </c>
      <c r="O7" s="39" t="s">
        <v>113</v>
      </c>
      <c r="P7" s="39">
        <v>43.18</v>
      </c>
      <c r="Q7" s="39">
        <v>3645</v>
      </c>
      <c r="R7" s="39">
        <v>56821</v>
      </c>
      <c r="S7" s="39">
        <v>501.43</v>
      </c>
      <c r="T7" s="39">
        <v>113.32</v>
      </c>
      <c r="U7" s="39">
        <v>24328</v>
      </c>
      <c r="V7" s="39">
        <v>84.91</v>
      </c>
      <c r="W7" s="39">
        <v>286.52</v>
      </c>
      <c r="X7" s="39">
        <v>82.29</v>
      </c>
      <c r="Y7" s="39">
        <v>79.459999999999994</v>
      </c>
      <c r="Z7" s="39">
        <v>83.94</v>
      </c>
      <c r="AA7" s="39">
        <v>75.709999999999994</v>
      </c>
      <c r="AB7" s="39">
        <v>72.959999999999994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1331.14</v>
      </c>
      <c r="BF7" s="39">
        <v>1354.61</v>
      </c>
      <c r="BG7" s="39">
        <v>1360.41</v>
      </c>
      <c r="BH7" s="39">
        <v>1285.47</v>
      </c>
      <c r="BI7" s="39">
        <v>1389.69</v>
      </c>
      <c r="BJ7" s="39">
        <v>1321.78</v>
      </c>
      <c r="BK7" s="39">
        <v>1326.51</v>
      </c>
      <c r="BL7" s="39">
        <v>1285.3599999999999</v>
      </c>
      <c r="BM7" s="39">
        <v>1246.73</v>
      </c>
      <c r="BN7" s="39">
        <v>1281.51</v>
      </c>
      <c r="BO7" s="39">
        <v>1280.76</v>
      </c>
      <c r="BP7" s="39">
        <v>65.900000000000006</v>
      </c>
      <c r="BQ7" s="39">
        <v>61.86</v>
      </c>
      <c r="BR7" s="39">
        <v>64.06</v>
      </c>
      <c r="BS7" s="39">
        <v>63.86</v>
      </c>
      <c r="BT7" s="39">
        <v>61.92</v>
      </c>
      <c r="BU7" s="39">
        <v>54.57</v>
      </c>
      <c r="BV7" s="39">
        <v>54.4</v>
      </c>
      <c r="BW7" s="39">
        <v>54.45</v>
      </c>
      <c r="BX7" s="39">
        <v>54.33</v>
      </c>
      <c r="BY7" s="39">
        <v>55.02</v>
      </c>
      <c r="BZ7" s="39">
        <v>53.06</v>
      </c>
      <c r="CA7" s="39">
        <v>264.42</v>
      </c>
      <c r="CB7" s="39">
        <v>285.64</v>
      </c>
      <c r="CC7" s="39">
        <v>281.72000000000003</v>
      </c>
      <c r="CD7" s="39">
        <v>304.13</v>
      </c>
      <c r="CE7" s="39">
        <v>314.35000000000002</v>
      </c>
      <c r="CF7" s="39">
        <v>318.02999999999997</v>
      </c>
      <c r="CG7" s="39">
        <v>325.14</v>
      </c>
      <c r="CH7" s="39">
        <v>332.75</v>
      </c>
      <c r="CI7" s="39">
        <v>341.05</v>
      </c>
      <c r="CJ7" s="39">
        <v>330.62</v>
      </c>
      <c r="CK7" s="39">
        <v>314.83</v>
      </c>
      <c r="CL7" s="39">
        <v>58.56</v>
      </c>
      <c r="CM7" s="39">
        <v>55.92</v>
      </c>
      <c r="CN7" s="39">
        <v>55</v>
      </c>
      <c r="CO7" s="39">
        <v>55.11</v>
      </c>
      <c r="CP7" s="39">
        <v>55.76</v>
      </c>
      <c r="CQ7" s="39">
        <v>63.99</v>
      </c>
      <c r="CR7" s="39">
        <v>62.01</v>
      </c>
      <c r="CS7" s="39">
        <v>60.68</v>
      </c>
      <c r="CT7" s="39">
        <v>59.87</v>
      </c>
      <c r="CU7" s="39">
        <v>59.59</v>
      </c>
      <c r="CV7" s="39">
        <v>56.28</v>
      </c>
      <c r="CW7" s="39">
        <v>82.24</v>
      </c>
      <c r="CX7" s="39">
        <v>84.21</v>
      </c>
      <c r="CY7" s="39">
        <v>84.31</v>
      </c>
      <c r="CZ7" s="39">
        <v>82.7</v>
      </c>
      <c r="DA7" s="39">
        <v>75.37</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0.67</v>
      </c>
      <c r="EE7" s="39">
        <v>0.27</v>
      </c>
      <c r="EF7" s="39">
        <v>0.44</v>
      </c>
      <c r="EG7" s="39">
        <v>0.92</v>
      </c>
      <c r="EH7" s="39">
        <v>0.88</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真一</cp:lastModifiedBy>
  <cp:lastPrinted>2018-02-14T03:01:20Z</cp:lastPrinted>
  <dcterms:modified xsi:type="dcterms:W3CDTF">2018-02-14T03:01:22Z</dcterms:modified>
</cp:coreProperties>
</file>