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pvE9OhEbPD1ugHgDLl3zM5PhRNmp3JkV4KY5AksGVh5d8pRmKz6YM5o6NV3GHrXVy3ZwlOkmTX9aEnSN7uEdEg==" workbookSaltValue="Pl3dCPYTXJu4x/FF0w4jKA=="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<sst xmlns="http://schemas.openxmlformats.org/spreadsheetml/2006/main" count="245" uniqueCount="126">
  <si>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</si>
  <si>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</si>
  <si>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</si>
  <si>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</si>
  <si>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</si>
  <si>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</si>
  <si>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</si>
  <si>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</si>
  <si>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</si>
  <si>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</si>
  <si>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</si>
  <si>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</si>
  <si>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</si>
  <si>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</si>
  <si>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</si>
  <si>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</si>
  <si>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</si>
  <si>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</si>
  <si>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</si>
  <si>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</si>
  <si>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</si>
  <si>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</si>
  <si>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</si>
  <si>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</si>
  <si>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</si>
  <si>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</si>
  <si>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</si>
  <si>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</si>
  <si>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</si>
  <si>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</si>
  <si>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</si>
  <si>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</si>
  <si>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</si>
  <si>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</si>
  <si>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</si>
  <si>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</si>
  <si>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</si>
  <si>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</si>
  <si>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</si>
  <si>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</si>
  <si>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</si>
  <si>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</si>
  <si>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</si>
  <si>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</si>
  <si>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</si>
  <si>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</si>
  <si>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</si>
  <si>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</si>
  <si>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</si>
  <si>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</si>
  <si>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</si>
  <si>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</si>
  <si>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</si>
  <si>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</si>
  <si>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</si>
  <si>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</si>
  <si>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</si>
  <si>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</si>
  <si>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</si>
  <si>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</si>
  <si>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</si>
  <si>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</si>
  <si>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</si>
  <si>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</si>
  <si>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</si>
  <si>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</si>
  <si>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</si>
  <si>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</si>
  <si>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</si>
  <si>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</si>
  <si>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</si>
  <si>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</si>
  <si>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</si>
  <si>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</si>
  <si>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</si>
  <si>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</si>
  <si>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</si>
  <si>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</si>
  <si>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</si>
  <si>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</si>
  <si>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</si>
  <si>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</si>
  <si>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</si>
  <si>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</si>
  <si>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</si>
  <si>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</si>
  <si>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</si>
  <si>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</si>
  <si>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</si>
  <si>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</si>
  <si>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</si>
  <si>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</si>
  <si>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</si>
  <si>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</si>
  <si>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</si>
  <si>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</si>
  <si>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</si>
  <si>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</si>
  <si>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</si>
  <si>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</si>
  <si>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</si>
  <si>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</si>
  <si>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</si>
  <si>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</si>
  <si>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</si>
  <si>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</si>
  <si>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</si>
  <si>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</si>
  <si>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</si>
  <si>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</si>
  <si>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京田辺市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</si>
  <si>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</si>
  <si>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</si>
  <si>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</si>
  <si>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</si>
  <si>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</si>
  <si>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</si>
  <si>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</si>
  <si>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</si>
  <si>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</si>
  <si>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</si>
  <si>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</si>
  <si>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③老朽化した管渠について、長寿命化計画に基づき平成28年度から更生工事を進めています。</t>
    <rPh sb="1" eb="4">
      <t>ロウキュウカ</t>
    </rPh>
    <rPh sb="6" eb="8">
      <t>カンキョ</t>
    </rPh>
    <rPh sb="13" eb="16">
      <t>チョウジュミョウ</t>
    </rPh>
    <rPh sb="16" eb="17">
      <t>カ</t>
    </rPh>
    <rPh sb="17" eb="19">
      <t>ケイカク</t>
    </rPh>
    <rPh sb="20" eb="21">
      <t>モト</t>
    </rPh>
    <rPh sb="23" eb="25">
      <t>ヘイセイ</t>
    </rPh>
    <rPh sb="27" eb="29">
      <t>ネンド</t>
    </rPh>
    <rPh sb="31" eb="33">
      <t>コウセイ</t>
    </rPh>
    <rPh sb="33" eb="35">
      <t>コウジ</t>
    </rPh>
    <rPh sb="36" eb="37">
      <t>スス</t>
    </rPh>
    <phoneticPr fontId="7"/>
  </si>
  <si>
    <r>
      <t>　</t>
    </r>
    <r>
      <rPr>
        <sz val="11"/>
        <rFont val="ＭＳ ゴシック"/>
        <family val="3"/>
        <charset val="128"/>
      </rPr>
      <t>平成28年度の経費回収率が72.60％と汚水処理費用を下水道利用者からの使用料収入で賄えていない赤字経営の状況にあり、その収支不足を公費（一般会計繰入金）で補てんする状況が続いています。
　前年度と比較し企業債残高対事業規模比率は改善していますが、類似団体平均値より高い数値となっており、経営上の大きな課題となっています。
　今後は、管渠等施設の更新に伴う投資が増加する一方で、使用料収入の減少が懸念され、経営はより一層厳しさを増すことが予想されます。安定かつ継続的に下水道サービスを提供するため、収益構造の見直しなど早期の経営改善が必要となっています。</t>
    </r>
    <rPh sb="1" eb="3">
      <t>ヘイセイ</t>
    </rPh>
    <rPh sb="5" eb="7">
      <t>ネンド</t>
    </rPh>
    <rPh sb="8" eb="10">
      <t>ケイヒ</t>
    </rPh>
    <rPh sb="10" eb="12">
      <t>カイシュウ</t>
    </rPh>
    <rPh sb="12" eb="13">
      <t>リツ</t>
    </rPh>
    <rPh sb="21" eb="23">
      <t>オスイ</t>
    </rPh>
    <rPh sb="23" eb="25">
      <t>ショリ</t>
    </rPh>
    <rPh sb="25" eb="27">
      <t>ヒヨウ</t>
    </rPh>
    <rPh sb="28" eb="31">
      <t>ゲスイドウ</t>
    </rPh>
    <rPh sb="31" eb="34">
      <t>リヨウシャ</t>
    </rPh>
    <rPh sb="37" eb="40">
      <t>シヨウリョウ</t>
    </rPh>
    <rPh sb="40" eb="42">
      <t>シュウニュウ</t>
    </rPh>
    <rPh sb="43" eb="44">
      <t>マカナ</t>
    </rPh>
    <rPh sb="49" eb="51">
      <t>アカジ</t>
    </rPh>
    <rPh sb="51" eb="53">
      <t>ケイエイ</t>
    </rPh>
    <rPh sb="54" eb="56">
      <t>ジョウキョウ</t>
    </rPh>
    <rPh sb="62" eb="64">
      <t>シュウシ</t>
    </rPh>
    <rPh sb="64" eb="66">
      <t>ブソク</t>
    </rPh>
    <rPh sb="67" eb="69">
      <t>コウヒ</t>
    </rPh>
    <rPh sb="70" eb="72">
      <t>イッパン</t>
    </rPh>
    <rPh sb="72" eb="74">
      <t>カイケイ</t>
    </rPh>
    <rPh sb="74" eb="76">
      <t>クリイレ</t>
    </rPh>
    <rPh sb="76" eb="77">
      <t>キン</t>
    </rPh>
    <rPh sb="79" eb="80">
      <t>ホ</t>
    </rPh>
    <rPh sb="84" eb="86">
      <t>ジョウキョウ</t>
    </rPh>
    <rPh sb="87" eb="88">
      <t>ツヅ</t>
    </rPh>
    <rPh sb="96" eb="99">
      <t>ゼンネンド</t>
    </rPh>
    <rPh sb="100" eb="102">
      <t>ヒカク</t>
    </rPh>
    <rPh sb="103" eb="106">
      <t>キギョウサイ</t>
    </rPh>
    <rPh sb="106" eb="108">
      <t>ザンダカ</t>
    </rPh>
    <rPh sb="108" eb="109">
      <t>タイ</t>
    </rPh>
    <rPh sb="109" eb="111">
      <t>ジギョウ</t>
    </rPh>
    <rPh sb="111" eb="113">
      <t>キボ</t>
    </rPh>
    <rPh sb="113" eb="115">
      <t>ヒリツ</t>
    </rPh>
    <rPh sb="116" eb="118">
      <t>カイゼン</t>
    </rPh>
    <rPh sb="125" eb="127">
      <t>ルイジ</t>
    </rPh>
    <rPh sb="127" eb="129">
      <t>ダンタイ</t>
    </rPh>
    <rPh sb="129" eb="132">
      <t>ヘイキンチ</t>
    </rPh>
    <rPh sb="134" eb="135">
      <t>タカ</t>
    </rPh>
    <rPh sb="136" eb="138">
      <t>スウチ</t>
    </rPh>
    <rPh sb="145" eb="148">
      <t>ケイエイジョウ</t>
    </rPh>
    <rPh sb="149" eb="150">
      <t>オオ</t>
    </rPh>
    <rPh sb="152" eb="154">
      <t>カダイ</t>
    </rPh>
    <rPh sb="164" eb="166">
      <t>コンゴ</t>
    </rPh>
    <rPh sb="168" eb="170">
      <t>カンキョ</t>
    </rPh>
    <rPh sb="170" eb="171">
      <t>トウ</t>
    </rPh>
    <rPh sb="171" eb="173">
      <t>シセツ</t>
    </rPh>
    <rPh sb="174" eb="176">
      <t>コウシン</t>
    </rPh>
    <rPh sb="177" eb="178">
      <t>トモナ</t>
    </rPh>
    <rPh sb="179" eb="181">
      <t>トウシ</t>
    </rPh>
    <rPh sb="182" eb="184">
      <t>ゾウカ</t>
    </rPh>
    <rPh sb="186" eb="188">
      <t>イッポウ</t>
    </rPh>
    <rPh sb="190" eb="193">
      <t>シヨウリョウ</t>
    </rPh>
    <rPh sb="193" eb="195">
      <t>シュウニュウ</t>
    </rPh>
    <rPh sb="196" eb="198">
      <t>ゲンショウ</t>
    </rPh>
    <rPh sb="199" eb="201">
      <t>ケネン</t>
    </rPh>
    <rPh sb="204" eb="206">
      <t>ケイエイ</t>
    </rPh>
    <rPh sb="209" eb="211">
      <t>イッソウ</t>
    </rPh>
    <rPh sb="211" eb="212">
      <t>キビ</t>
    </rPh>
    <rPh sb="215" eb="216">
      <t>マ</t>
    </rPh>
    <rPh sb="220" eb="222">
      <t>ヨソウ</t>
    </rPh>
    <rPh sb="227" eb="229">
      <t>アンテイ</t>
    </rPh>
    <rPh sb="231" eb="234">
      <t>ケイゾクテキ</t>
    </rPh>
    <rPh sb="235" eb="238">
      <t>ゲスイドウ</t>
    </rPh>
    <rPh sb="243" eb="245">
      <t>テイキョウ</t>
    </rPh>
    <rPh sb="250" eb="252">
      <t>シュウエキ</t>
    </rPh>
    <rPh sb="252" eb="254">
      <t>コウゾウ</t>
    </rPh>
    <rPh sb="255" eb="257">
      <t>ミナオ</t>
    </rPh>
    <rPh sb="260" eb="262">
      <t>ソウキ</t>
    </rPh>
    <rPh sb="263" eb="265">
      <t>ケイエイ</t>
    </rPh>
    <rPh sb="265" eb="267">
      <t>カイゼン</t>
    </rPh>
    <rPh sb="268" eb="270">
      <t>ヒツヨウ</t>
    </rPh>
    <phoneticPr fontId="7"/>
  </si>
  <si>
    <t>非設置</t>
    <rPh sb="0" eb="1">
      <t>ヒ</t>
    </rPh>
    <rPh sb="1" eb="3">
      <t>セッチ</t>
    </rPh>
    <phoneticPr fontId="4"/>
  </si>
  <si>
    <t>①平成28年度の収益的収支比率は67.29％で、処理区域内人口の増加により下水道使用料収入が増加し、収支が3.39％改善していますが、依然として低迷しており、一般会計繰入金に依存する状況が続いています。　　　　　　　　　　　　　　　　　　　　　　　　　　　　　　　　　　　　　　　　　　　　　　　　　　　　　　　　　　　　　　　　　　　　　　　　　　　　　　　　　　　　　　④平成28年度の企業債残高対事業規模比率は727.03％で、122.01％改善しました。事業整備の完了に伴い企業債残高のピークは過ぎたものの、経営上の大きな負担となっています。　　　　　　　　　　　　　　　　　　　　　　　　　　　　　　　　　　　　　　　　　　　　　　　　　　　　　　　　　　　　　　　　　　　　　　　　　　　　　
⑤平成28年度の経費回収率は72.60％で、汚水処理原価の減少に伴い改善したものの、使用料単価が安価であることから必要経費を使用料収入で賄えない状況が続いています。　　　　　　　　　　　　　　　　　　　　　　　　　　　　　　　　　　　　　　　　　　　　　　　　　　　　　　　　　　　　　　　　　　　　　　　　　　　　　　　　　　　　　　　　　　　　　　　　　　　　　　　　　　　　⑥平成28年度の汚水処理原価は126.10円で、汚水処理費用の減少に伴い5.11円低下しました。流域下水道により汚水処理を効率的に行っていることから類似団体平均よりも安価な状況が続いています。　　　　　　　　　　　　　　　　　　　　　　　　　　　　　　　　　　　　　　　　　　　　　　　　　　　　　　　　　　　　　　　　　　⑧平成28年度の水洗化率は96.33％で、平成26年度で整備事業がおおむね完了したことから微増となりました。</t>
    <rPh sb="29" eb="31">
      <t>ジンコウ</t>
    </rPh>
    <rPh sb="32" eb="34">
      <t>ゾウカ</t>
    </rPh>
    <rPh sb="37" eb="40">
      <t>ゲスイドウ</t>
    </rPh>
    <rPh sb="224" eb="226">
      <t>カイゼン</t>
    </rPh>
    <rPh sb="258" eb="261">
      <t>ケイエイジョウ</t>
    </rPh>
    <rPh sb="262" eb="263">
      <t>オオ</t>
    </rPh>
    <rPh sb="265" eb="267">
      <t>フタン</t>
    </rPh>
    <rPh sb="395" eb="398">
      <t>シヨウリョウ</t>
    </rPh>
    <rPh sb="398" eb="400">
      <t>タンカ</t>
    </rPh>
    <rPh sb="401" eb="403">
      <t>アンカ</t>
    </rPh>
    <rPh sb="567" eb="569">
      <t>オスイ</t>
    </rPh>
    <rPh sb="569" eb="571">
      <t>ショリ</t>
    </rPh>
    <rPh sb="571" eb="573">
      <t>ヒヨウ</t>
    </rPh>
    <rPh sb="574" eb="576">
      <t>ゲンショウ</t>
    </rPh>
    <rPh sb="577" eb="578">
      <t>トモナ</t>
    </rPh>
    <rPh sb="583" eb="584">
      <t>エン</t>
    </rPh>
    <rPh sb="584" eb="586">
      <t>テイカ</t>
    </rPh>
    <rPh sb="591" eb="593">
      <t>リュウイキ</t>
    </rPh>
    <rPh sb="593" eb="596">
      <t>ゲスイドウ</t>
    </rPh>
    <rPh sb="599" eb="601">
      <t>オスイ</t>
    </rPh>
    <rPh sb="601" eb="603">
      <t>ショリ</t>
    </rPh>
    <rPh sb="604" eb="607">
      <t>コウリツテキ</t>
    </rPh>
    <rPh sb="608" eb="609">
      <t>オコナ</t>
    </rPh>
    <rPh sb="617" eb="619">
      <t>ルイジ</t>
    </rPh>
    <rPh sb="619" eb="621">
      <t>ダンタイ</t>
    </rPh>
    <rPh sb="621" eb="623">
      <t>ヘイキン</t>
    </rPh>
    <rPh sb="626" eb="628">
      <t>アンカ</t>
    </rPh>
    <rPh sb="629" eb="631">
      <t>ジョウキョウ</t>
    </rPh>
    <rPh sb="632" eb="633">
      <t>ツヅ</t>
    </rPh>
    <rPh sb="733" eb="735">
      <t>セイビ</t>
    </rPh>
    <rPh sb="750" eb="752">
      <t>ビゾウ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</si>
</sst>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592960"/>
        <c:axId val="455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7.0000000000000007E-2</c:v>
                </c:pt>
                <c:pt idx="4">
                  <c:v>0.1</c:v>
                </c:pt>
              </c:numCache>
            </c:numRef>
          </c:val>
          <c:smooth val="0"/>
        </c:ser>
        <c:dLbls>
          <c:showLegendKey val="0"/>
          <c:showVal val="0"/>
          <c:showCatName val="0"/>
          <c:showSerName val="0"/>
          <c:showPercent val="0"/>
          <c:showBubbleSize val="0"/>
        </c:dLbls>
        <c:marker val="1"/>
        <c:smooth val="0"/>
        <c:axId val="45592960"/>
        <c:axId val="45598976"/>
      </c:lineChart>
      <c:dateAx>
        <c:axId val="45592960"/>
        <c:scaling>
          <c:orientation val="minMax"/>
        </c:scaling>
        <c:delete val="1"/>
        <c:axPos val="b"/>
        <c:numFmt formatCode="ge" sourceLinked="1"/>
        <c:majorTickMark val="none"/>
        <c:minorTickMark val="none"/>
        <c:tickLblPos val="none"/>
        <c:crossAx val="45598976"/>
        <c:crosses val="autoZero"/>
        <c:auto val="1"/>
        <c:lblOffset val="100"/>
        <c:baseTimeUnit val="years"/>
      </c:dateAx>
      <c:valAx>
        <c:axId val="455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464256"/>
        <c:axId val="724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62.64</c:v>
                </c:pt>
                <c:pt idx="4">
                  <c:v>58.12</c:v>
                </c:pt>
              </c:numCache>
            </c:numRef>
          </c:val>
          <c:smooth val="0"/>
        </c:ser>
        <c:dLbls>
          <c:showLegendKey val="0"/>
          <c:showVal val="0"/>
          <c:showCatName val="0"/>
          <c:showSerName val="0"/>
          <c:showPercent val="0"/>
          <c:showBubbleSize val="0"/>
        </c:dLbls>
        <c:marker val="1"/>
        <c:smooth val="0"/>
        <c:axId val="72464256"/>
        <c:axId val="72470528"/>
      </c:lineChart>
      <c:dateAx>
        <c:axId val="72464256"/>
        <c:scaling>
          <c:orientation val="minMax"/>
        </c:scaling>
        <c:delete val="1"/>
        <c:axPos val="b"/>
        <c:numFmt formatCode="ge" sourceLinked="1"/>
        <c:majorTickMark val="none"/>
        <c:minorTickMark val="none"/>
        <c:tickLblPos val="none"/>
        <c:crossAx val="72470528"/>
        <c:crosses val="autoZero"/>
        <c:auto val="1"/>
        <c:lblOffset val="100"/>
        <c:baseTimeUnit val="years"/>
      </c:dateAx>
      <c:valAx>
        <c:axId val="724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95.15</c:v>
                </c:pt>
                <c:pt idx="1">
                  <c:v>95.41</c:v>
                </c:pt>
                <c:pt idx="2">
                  <c:v>95.92</c:v>
                </c:pt>
                <c:pt idx="3">
                  <c:v>96.02</c:v>
                </c:pt>
                <c:pt idx="4">
                  <c:v>96.33</c:v>
                </c:pt>
              </c:numCache>
            </c:numRef>
          </c:val>
        </c:ser>
        <c:dLbls>
          <c:showLegendKey val="0"/>
          <c:showVal val="0"/>
          <c:showCatName val="0"/>
          <c:showSerName val="0"/>
          <c:showPercent val="0"/>
          <c:showBubbleSize val="0"/>
        </c:dLbls>
        <c:gapWidth val="150"/>
        <c:axId val="77862400"/>
        <c:axId val="778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92.98</c:v>
                </c:pt>
                <c:pt idx="4">
                  <c:v>93.07</c:v>
                </c:pt>
              </c:numCache>
            </c:numRef>
          </c:val>
          <c:smooth val="0"/>
        </c:ser>
        <c:dLbls>
          <c:showLegendKey val="0"/>
          <c:showVal val="0"/>
          <c:showCatName val="0"/>
          <c:showSerName val="0"/>
          <c:showPercent val="0"/>
          <c:showBubbleSize val="0"/>
        </c:dLbls>
        <c:marker val="1"/>
        <c:smooth val="0"/>
        <c:axId val="77862400"/>
        <c:axId val="77864320"/>
      </c:lineChart>
      <c:dateAx>
        <c:axId val="77862400"/>
        <c:scaling>
          <c:orientation val="minMax"/>
        </c:scaling>
        <c:delete val="1"/>
        <c:axPos val="b"/>
        <c:numFmt formatCode="ge" sourceLinked="1"/>
        <c:majorTickMark val="none"/>
        <c:minorTickMark val="none"/>
        <c:tickLblPos val="none"/>
        <c:crossAx val="77864320"/>
        <c:crosses val="autoZero"/>
        <c:auto val="1"/>
        <c:lblOffset val="100"/>
        <c:baseTimeUnit val="years"/>
      </c:dateAx>
      <c:valAx>
        <c:axId val="778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59.17</c:v>
                </c:pt>
                <c:pt idx="1">
                  <c:v>59.81</c:v>
                </c:pt>
                <c:pt idx="2">
                  <c:v>62</c:v>
                </c:pt>
                <c:pt idx="3">
                  <c:v>63.9</c:v>
                </c:pt>
                <c:pt idx="4">
                  <c:v>67.290000000000006</c:v>
                </c:pt>
              </c:numCache>
            </c:numRef>
          </c:val>
        </c:ser>
        <c:dLbls>
          <c:showLegendKey val="0"/>
          <c:showVal val="0"/>
          <c:showCatName val="0"/>
          <c:showSerName val="0"/>
          <c:showPercent val="0"/>
          <c:showBubbleSize val="0"/>
        </c:dLbls>
        <c:gapWidth val="150"/>
        <c:axId val="45654400"/>
        <c:axId val="456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654400"/>
        <c:axId val="45656704"/>
      </c:lineChart>
      <c:dateAx>
        <c:axId val="45654400"/>
        <c:scaling>
          <c:orientation val="minMax"/>
        </c:scaling>
        <c:delete val="1"/>
        <c:axPos val="b"/>
        <c:numFmt formatCode="ge" sourceLinked="1"/>
        <c:majorTickMark val="none"/>
        <c:minorTickMark val="none"/>
        <c:tickLblPos val="none"/>
        <c:crossAx val="45656704"/>
        <c:crosses val="autoZero"/>
        <c:auto val="1"/>
        <c:lblOffset val="100"/>
        <c:baseTimeUnit val="years"/>
      </c:dateAx>
      <c:valAx>
        <c:axId val="456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101888"/>
        <c:axId val="781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101888"/>
        <c:axId val="78118272"/>
      </c:lineChart>
      <c:dateAx>
        <c:axId val="78101888"/>
        <c:scaling>
          <c:orientation val="minMax"/>
        </c:scaling>
        <c:delete val="1"/>
        <c:axPos val="b"/>
        <c:numFmt formatCode="ge" sourceLinked="1"/>
        <c:majorTickMark val="none"/>
        <c:minorTickMark val="none"/>
        <c:tickLblPos val="none"/>
        <c:crossAx val="78118272"/>
        <c:crosses val="autoZero"/>
        <c:auto val="1"/>
        <c:lblOffset val="100"/>
        <c:baseTimeUnit val="years"/>
      </c:dateAx>
      <c:valAx>
        <c:axId val="781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974144"/>
        <c:axId val="319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974144"/>
        <c:axId val="31976064"/>
      </c:lineChart>
      <c:dateAx>
        <c:axId val="31974144"/>
        <c:scaling>
          <c:orientation val="minMax"/>
        </c:scaling>
        <c:delete val="1"/>
        <c:axPos val="b"/>
        <c:numFmt formatCode="ge" sourceLinked="1"/>
        <c:majorTickMark val="none"/>
        <c:minorTickMark val="none"/>
        <c:tickLblPos val="none"/>
        <c:crossAx val="31976064"/>
        <c:crosses val="autoZero"/>
        <c:auto val="1"/>
        <c:lblOffset val="100"/>
        <c:baseTimeUnit val="years"/>
      </c:dateAx>
      <c:valAx>
        <c:axId val="319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018944"/>
        <c:axId val="460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018944"/>
        <c:axId val="46020864"/>
      </c:lineChart>
      <c:dateAx>
        <c:axId val="46018944"/>
        <c:scaling>
          <c:orientation val="minMax"/>
        </c:scaling>
        <c:delete val="1"/>
        <c:axPos val="b"/>
        <c:numFmt formatCode="ge" sourceLinked="1"/>
        <c:majorTickMark val="none"/>
        <c:minorTickMark val="none"/>
        <c:tickLblPos val="none"/>
        <c:crossAx val="46020864"/>
        <c:crosses val="autoZero"/>
        <c:auto val="1"/>
        <c:lblOffset val="100"/>
        <c:baseTimeUnit val="years"/>
      </c:dateAx>
      <c:valAx>
        <c:axId val="460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743552"/>
        <c:axId val="467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743552"/>
        <c:axId val="46745472"/>
      </c:lineChart>
      <c:dateAx>
        <c:axId val="46743552"/>
        <c:scaling>
          <c:orientation val="minMax"/>
        </c:scaling>
        <c:delete val="1"/>
        <c:axPos val="b"/>
        <c:numFmt formatCode="ge" sourceLinked="1"/>
        <c:majorTickMark val="none"/>
        <c:minorTickMark val="none"/>
        <c:tickLblPos val="none"/>
        <c:crossAx val="46745472"/>
        <c:crosses val="autoZero"/>
        <c:auto val="1"/>
        <c:lblOffset val="100"/>
        <c:baseTimeUnit val="years"/>
      </c:dateAx>
      <c:valAx>
        <c:axId val="467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1255.23</c:v>
                </c:pt>
                <c:pt idx="1">
                  <c:v>1120.81</c:v>
                </c:pt>
                <c:pt idx="2">
                  <c:v>961.9</c:v>
                </c:pt>
                <c:pt idx="3">
                  <c:v>849.04</c:v>
                </c:pt>
                <c:pt idx="4">
                  <c:v>727.03</c:v>
                </c:pt>
              </c:numCache>
            </c:numRef>
          </c:val>
        </c:ser>
        <c:dLbls>
          <c:showLegendKey val="0"/>
          <c:showVal val="0"/>
          <c:showCatName val="0"/>
          <c:showSerName val="0"/>
          <c:showPercent val="0"/>
          <c:showBubbleSize val="0"/>
        </c:dLbls>
        <c:gapWidth val="150"/>
        <c:axId val="46775680"/>
        <c:axId val="514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664.04</c:v>
                </c:pt>
                <c:pt idx="4">
                  <c:v>625.12</c:v>
                </c:pt>
              </c:numCache>
            </c:numRef>
          </c:val>
          <c:smooth val="0"/>
        </c:ser>
        <c:dLbls>
          <c:showLegendKey val="0"/>
          <c:showVal val="0"/>
          <c:showCatName val="0"/>
          <c:showSerName val="0"/>
          <c:showPercent val="0"/>
          <c:showBubbleSize val="0"/>
        </c:dLbls>
        <c:marker val="1"/>
        <c:smooth val="0"/>
        <c:axId val="46775680"/>
        <c:axId val="51492352"/>
      </c:lineChart>
      <c:dateAx>
        <c:axId val="46775680"/>
        <c:scaling>
          <c:orientation val="minMax"/>
        </c:scaling>
        <c:delete val="1"/>
        <c:axPos val="b"/>
        <c:numFmt formatCode="ge" sourceLinked="1"/>
        <c:majorTickMark val="none"/>
        <c:minorTickMark val="none"/>
        <c:tickLblPos val="none"/>
        <c:crossAx val="51492352"/>
        <c:crosses val="autoZero"/>
        <c:auto val="1"/>
        <c:lblOffset val="100"/>
        <c:baseTimeUnit val="years"/>
      </c:dateAx>
      <c:valAx>
        <c:axId val="514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61.67</c:v>
                </c:pt>
                <c:pt idx="1">
                  <c:v>67.06</c:v>
                </c:pt>
                <c:pt idx="2">
                  <c:v>66.78</c:v>
                </c:pt>
                <c:pt idx="3">
                  <c:v>68.66</c:v>
                </c:pt>
                <c:pt idx="4">
                  <c:v>72.599999999999994</c:v>
                </c:pt>
              </c:numCache>
            </c:numRef>
          </c:val>
        </c:ser>
        <c:dLbls>
          <c:showLegendKey val="0"/>
          <c:showVal val="0"/>
          <c:showCatName val="0"/>
          <c:showSerName val="0"/>
          <c:showPercent val="0"/>
          <c:showBubbleSize val="0"/>
        </c:dLbls>
        <c:gapWidth val="150"/>
        <c:axId val="72428544"/>
        <c:axId val="724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86.2</c:v>
                </c:pt>
                <c:pt idx="4">
                  <c:v>89.74</c:v>
                </c:pt>
              </c:numCache>
            </c:numRef>
          </c:val>
          <c:smooth val="0"/>
        </c:ser>
        <c:dLbls>
          <c:showLegendKey val="0"/>
          <c:showVal val="0"/>
          <c:showCatName val="0"/>
          <c:showSerName val="0"/>
          <c:showPercent val="0"/>
          <c:showBubbleSize val="0"/>
        </c:dLbls>
        <c:marker val="1"/>
        <c:smooth val="0"/>
        <c:axId val="72428544"/>
        <c:axId val="72430720"/>
      </c:lineChart>
      <c:dateAx>
        <c:axId val="72428544"/>
        <c:scaling>
          <c:orientation val="minMax"/>
        </c:scaling>
        <c:delete val="1"/>
        <c:axPos val="b"/>
        <c:numFmt formatCode="ge" sourceLinked="1"/>
        <c:majorTickMark val="none"/>
        <c:minorTickMark val="none"/>
        <c:tickLblPos val="none"/>
        <c:crossAx val="72430720"/>
        <c:crosses val="autoZero"/>
        <c:auto val="1"/>
        <c:lblOffset val="100"/>
        <c:baseTimeUnit val="years"/>
      </c:dateAx>
      <c:valAx>
        <c:axId val="724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141.71</c:v>
                </c:pt>
                <c:pt idx="1">
                  <c:v>131.5</c:v>
                </c:pt>
                <c:pt idx="2">
                  <c:v>135.08000000000001</c:v>
                </c:pt>
                <c:pt idx="3">
                  <c:v>131.21</c:v>
                </c:pt>
                <c:pt idx="4">
                  <c:v>126.1</c:v>
                </c:pt>
              </c:numCache>
            </c:numRef>
          </c:val>
        </c:ser>
        <c:dLbls>
          <c:showLegendKey val="0"/>
          <c:showVal val="0"/>
          <c:showCatName val="0"/>
          <c:showSerName val="0"/>
          <c:showPercent val="0"/>
          <c:showBubbleSize val="0"/>
        </c:dLbls>
        <c:gapWidth val="150"/>
        <c:axId val="72452352"/>
        <c:axId val="724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146.47999999999999</c:v>
                </c:pt>
                <c:pt idx="4">
                  <c:v>141.24</c:v>
                </c:pt>
              </c:numCache>
            </c:numRef>
          </c:val>
          <c:smooth val="0"/>
        </c:ser>
        <c:dLbls>
          <c:showLegendKey val="0"/>
          <c:showVal val="0"/>
          <c:showCatName val="0"/>
          <c:showSerName val="0"/>
          <c:showPercent val="0"/>
          <c:showBubbleSize val="0"/>
        </c:dLbls>
        <c:marker val="1"/>
        <c:smooth val="0"/>
        <c:axId val="72452352"/>
        <c:axId val="72454528"/>
      </c:lineChart>
      <c:dateAx>
        <c:axId val="72452352"/>
        <c:scaling>
          <c:orientation val="minMax"/>
        </c:scaling>
        <c:delete val="1"/>
        <c:axPos val="b"/>
        <c:numFmt formatCode="ge" sourceLinked="1"/>
        <c:majorTickMark val="none"/>
        <c:minorTickMark val="none"/>
        <c:tickLblPos val="none"/>
        <c:crossAx val="72454528"/>
        <c:crosses val="autoZero"/>
        <c:auto val="1"/>
        <c:lblOffset val="100"/>
        <c:baseTimeUnit val="years"/>
      </c:dateAx>
      <c:valAx>
        <c:axId val="724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京都府　京田辺市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Bc1</v>
      </c>
      <c r="X8" s="78"/>
      <c r="Y8" s="78"/>
      <c r="Z8" s="78"/>
      <c r="AA8" s="78"/>
      <c r="AB8" s="78"/>
      <c r="AC8" s="78"/>
      <c r="AD8" s="79" t="s">
        <v>124</v>
      </c>
      <c r="AE8" s="79"/>
      <c r="AF8" s="79"/>
      <c r="AG8" s="79"/>
      <c r="AH8" s="79"/>
      <c r="AI8" s="79"/>
      <c r="AJ8" s="79"/>
      <c r="AK8" s="4"/>
      <c r="AL8" s="73">
        <f>データ!S6</f>
        <v>68201</v>
      </c>
      <c r="AM8" s="73"/>
      <c r="AN8" s="73"/>
      <c r="AO8" s="73"/>
      <c r="AP8" s="73"/>
      <c r="AQ8" s="73"/>
      <c r="AR8" s="73"/>
      <c r="AS8" s="73"/>
      <c r="AT8" s="72">
        <f>データ!T6</f>
        <v>42.92</v>
      </c>
      <c r="AU8" s="72"/>
      <c r="AV8" s="72"/>
      <c r="AW8" s="72"/>
      <c r="AX8" s="72"/>
      <c r="AY8" s="72"/>
      <c r="AZ8" s="72"/>
      <c r="BA8" s="72"/>
      <c r="BB8" s="72">
        <f>データ!U6</f>
        <v>1589.03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98.31</v>
      </c>
      <c r="Q10" s="72"/>
      <c r="R10" s="72"/>
      <c r="S10" s="72"/>
      <c r="T10" s="72"/>
      <c r="U10" s="72"/>
      <c r="V10" s="72"/>
      <c r="W10" s="72">
        <f>データ!Q6</f>
        <v>86.64</v>
      </c>
      <c r="X10" s="72"/>
      <c r="Y10" s="72"/>
      <c r="Z10" s="72"/>
      <c r="AA10" s="72"/>
      <c r="AB10" s="72"/>
      <c r="AC10" s="72"/>
      <c r="AD10" s="73">
        <f>データ!R6</f>
        <v>1381</v>
      </c>
      <c r="AE10" s="73"/>
      <c r="AF10" s="73"/>
      <c r="AG10" s="73"/>
      <c r="AH10" s="73"/>
      <c r="AI10" s="73"/>
      <c r="AJ10" s="73"/>
      <c r="AK10" s="2"/>
      <c r="AL10" s="73">
        <f>データ!V6</f>
        <v>67310</v>
      </c>
      <c r="AM10" s="73"/>
      <c r="AN10" s="73"/>
      <c r="AO10" s="73"/>
      <c r="AP10" s="73"/>
      <c r="AQ10" s="73"/>
      <c r="AR10" s="73"/>
      <c r="AS10" s="73"/>
      <c r="AT10" s="72">
        <f>データ!W6</f>
        <v>11.83</v>
      </c>
      <c r="AU10" s="72"/>
      <c r="AV10" s="72"/>
      <c r="AW10" s="72"/>
      <c r="AX10" s="72"/>
      <c r="AY10" s="72"/>
      <c r="AZ10" s="72"/>
      <c r="BA10" s="72"/>
      <c r="BB10" s="72">
        <f>データ!X6</f>
        <v>5689.77</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125</v>
      </c>
      <c r="BM16" s="56"/>
      <c r="BN16" s="56"/>
      <c r="BO16" s="56"/>
      <c r="BP16" s="56"/>
      <c r="BQ16" s="56"/>
      <c r="BR16" s="56"/>
      <c r="BS16" s="56"/>
      <c r="BT16" s="56"/>
      <c r="BU16" s="56"/>
      <c r="BV16" s="56"/>
      <c r="BW16" s="56"/>
      <c r="BX16" s="56"/>
      <c r="BY16" s="56"/>
      <c r="BZ16" s="5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122</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algorithmName="SHA-512" hashValue="d5XteRWC2ZBIp9PR8OrApcKob2JxE7m+ReGpp/xK1r1oquxiHJMYnM1xfolp7mqdDLunEC3HeLz37Wr3JEZB0g==" saltValue="s4d9PZJvhVTKKVRWIPnxC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D1" workbookViewId="0">
      <selection activeCell="BJ8" sqref="BJ8"/>
    </sheetView>
  </sheetViews>
  <sheetFormatPr defaultColWidth="9"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262111</v>
      </c>
      <c r="D6" s="33">
        <f t="shared" si="3"/>
        <v>47</v>
      </c>
      <c r="E6" s="33">
        <f t="shared" si="3"/>
        <v>17</v>
      </c>
      <c r="F6" s="33">
        <f t="shared" si="3"/>
        <v>1</v>
      </c>
      <c r="G6" s="33">
        <f t="shared" si="3"/>
        <v>0</v>
      </c>
      <c r="H6" s="33" t="str">
        <f t="shared" si="3"/>
        <v>京都府　京田辺市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98.31</v>
      </c>
      <c r="Q6" s="34">
        <f t="shared" si="3"/>
        <v>86.64</v>
      </c>
      <c r="R6" s="34">
        <f t="shared" si="3"/>
        <v>1381</v>
      </c>
      <c r="S6" s="34">
        <f t="shared" si="3"/>
        <v>68201</v>
      </c>
      <c r="T6" s="34">
        <f t="shared" si="3"/>
        <v>42.92</v>
      </c>
      <c r="U6" s="34">
        <f t="shared" si="3"/>
        <v>1589.03</v>
      </c>
      <c r="V6" s="34">
        <f t="shared" si="3"/>
        <v>67310</v>
      </c>
      <c r="W6" s="34">
        <f t="shared" si="3"/>
        <v>11.83</v>
      </c>
      <c r="X6" s="34">
        <f t="shared" si="3"/>
        <v>5689.77</v>
      </c>
      <c r="Y6" s="35">
        <f>IF(Y7="",NA(),Y7)</f>
        <v>59.17</v>
      </c>
      <c r="Z6" s="35">
        <f t="shared" ref="Z6:AH6" si="4">IF(Z7="",NA(),Z7)</f>
        <v>59.81</v>
      </c>
      <c r="AA6" s="35">
        <f t="shared" si="4"/>
        <v>62</v>
      </c>
      <c r="AB6" s="35">
        <f t="shared" si="4"/>
        <v>63.9</v>
      </c>
      <c r="AC6" s="35">
        <f t="shared" si="4"/>
        <v>67.290000000000006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1255.23</v>
      </c>
      <c r="BG6" s="35">
        <f t="shared" ref="BG6:BO6" si="7">IF(BG7="",NA(),BG7)</f>
        <v>1120.81</v>
      </c>
      <c r="BH6" s="35">
        <f t="shared" si="7"/>
        <v>961.9</v>
      </c>
      <c r="BI6" s="35">
        <f t="shared" si="7"/>
        <v>849.04</v>
      </c>
      <c r="BJ6" s="35">
        <f t="shared" si="7"/>
        <v>727.03</v>
      </c>
      <c r="BK6" s="35">
        <f t="shared" si="7"/>
        <v>1127.77</v>
      </c>
      <c r="BL6" s="35">
        <f t="shared" si="7"/>
        <v>1066.1600000000001</v>
      </c>
      <c r="BM6" s="35">
        <f t="shared" si="7"/>
        <v>1117.27</v>
      </c>
      <c r="BN6" s="35">
        <f t="shared" si="7"/>
        <v>664.04</v>
      </c>
      <c r="BO6" s="35">
        <f t="shared" si="7"/>
        <v>625.12</v>
      </c>
      <c r="BP6" s="34" t="str">
        <f>IF(BP7="","",IF(BP7="-","【-】","【"&amp;SUBSTITUTE(TEXT(BP7,"#,##0.00"),"-","△")&amp;"】"))</f>
        <v>【728.30】</v>
      </c>
      <c r="BQ6" s="35">
        <f>IF(BQ7="",NA(),BQ7)</f>
        <v>61.67</v>
      </c>
      <c r="BR6" s="35">
        <f t="shared" ref="BR6:BZ6" si="8">IF(BR7="",NA(),BR7)</f>
        <v>67.06</v>
      </c>
      <c r="BS6" s="35">
        <f t="shared" si="8"/>
        <v>66.78</v>
      </c>
      <c r="BT6" s="35">
        <f t="shared" si="8"/>
        <v>68.66</v>
      </c>
      <c r="BU6" s="35">
        <f t="shared" si="8"/>
        <v>72.599999999999994</v>
      </c>
      <c r="BV6" s="35">
        <f t="shared" si="8"/>
        <v>75.08</v>
      </c>
      <c r="BW6" s="35">
        <f t="shared" si="8"/>
        <v>76.91</v>
      </c>
      <c r="BX6" s="35">
        <f t="shared" si="8"/>
        <v>76.33</v>
      </c>
      <c r="BY6" s="35">
        <f t="shared" si="8"/>
        <v>86.2</v>
      </c>
      <c r="BZ6" s="35">
        <f t="shared" si="8"/>
        <v>89.74</v>
      </c>
      <c r="CA6" s="34" t="str">
        <f>IF(CA7="","",IF(CA7="-","【-】","【"&amp;SUBSTITUTE(TEXT(CA7,"#,##0.00"),"-","△")&amp;"】"))</f>
        <v>【100.04】</v>
      </c>
      <c r="CB6" s="35">
        <f>IF(CB7="",NA(),CB7)</f>
        <v>141.71</v>
      </c>
      <c r="CC6" s="35">
        <f t="shared" ref="CC6:CK6" si="9">IF(CC7="",NA(),CC7)</f>
        <v>131.5</v>
      </c>
      <c r="CD6" s="35">
        <f t="shared" si="9"/>
        <v>135.08000000000001</v>
      </c>
      <c r="CE6" s="35">
        <f t="shared" si="9"/>
        <v>131.21</v>
      </c>
      <c r="CF6" s="35">
        <f t="shared" si="9"/>
        <v>126.1</v>
      </c>
      <c r="CG6" s="35">
        <f t="shared" si="9"/>
        <v>164.73</v>
      </c>
      <c r="CH6" s="35">
        <f t="shared" si="9"/>
        <v>160.77000000000001</v>
      </c>
      <c r="CI6" s="35">
        <f t="shared" si="9"/>
        <v>164.13</v>
      </c>
      <c r="CJ6" s="35">
        <f t="shared" si="9"/>
        <v>146.47999999999999</v>
      </c>
      <c r="CK6" s="35">
        <f t="shared" si="9"/>
        <v>141.24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58.78</v>
      </c>
      <c r="CS6" s="35">
        <f t="shared" si="10"/>
        <v>56.94</v>
      </c>
      <c r="CT6" s="35">
        <f t="shared" si="10"/>
        <v>58.28</v>
      </c>
      <c r="CU6" s="35">
        <f t="shared" si="10"/>
        <v>62.64</v>
      </c>
      <c r="CV6" s="35">
        <f t="shared" si="10"/>
        <v>58.12</v>
      </c>
      <c r="CW6" s="34" t="str">
        <f>IF(CW7="","",IF(CW7="-","【-】","【"&amp;SUBSTITUTE(TEXT(CW7,"#,##0.00"),"-","△")&amp;"】"))</f>
        <v>【60.09】</v>
      </c>
      <c r="CX6" s="35">
        <f>IF(CX7="",NA(),CX7)</f>
        <v>95.15</v>
      </c>
      <c r="CY6" s="35">
        <f t="shared" ref="CY6:DG6" si="11">IF(CY7="",NA(),CY7)</f>
        <v>95.41</v>
      </c>
      <c r="CZ6" s="35">
        <f t="shared" si="11"/>
        <v>95.92</v>
      </c>
      <c r="DA6" s="35">
        <f t="shared" si="11"/>
        <v>96.02</v>
      </c>
      <c r="DB6" s="35">
        <f t="shared" si="11"/>
        <v>96.33</v>
      </c>
      <c r="DC6" s="35">
        <f t="shared" si="11"/>
        <v>92.42</v>
      </c>
      <c r="DD6" s="35">
        <f t="shared" si="11"/>
        <v>92.35</v>
      </c>
      <c r="DE6" s="35">
        <f t="shared" si="11"/>
        <v>92.78</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0.05</v>
      </c>
      <c r="EM6" s="35">
        <f t="shared" si="14"/>
        <v>7.0000000000000007E-2</v>
      </c>
      <c r="EN6" s="35">
        <f t="shared" si="14"/>
        <v>0.1</v>
      </c>
      <c r="EO6" s="34" t="str">
        <f>IF(EO7="","",IF(EO7="-","【-】","【"&amp;SUBSTITUTE(TEXT(EO7,"#,##0.00"),"-","△")&amp;"】"))</f>
        <v>【0.27】</v>
      </c>
    </row>
    <row r="7" spans="1:145" s="36" customFormat="1" x14ac:dyDescent="0.15">
      <c r="A7" s="28"/>
      <c r="B7" s="37">
        <v>2016</v>
      </c>
      <c r="C7" s="37">
        <v>262111</v>
      </c>
      <c r="D7" s="37">
        <v>47</v>
      </c>
      <c r="E7" s="37">
        <v>17</v>
      </c>
      <c r="F7" s="37">
        <v>1</v>
      </c>
      <c r="G7" s="37">
        <v>0</v>
      </c>
      <c r="H7" s="37" t="s">
        <v>110</v>
      </c>
      <c r="I7" s="37" t="s">
        <v>111</v>
      </c>
      <c r="J7" s="37" t="s">
        <v>112</v>
      </c>
      <c r="K7" s="37" t="s">
        <v>113</v>
      </c>
      <c r="L7" s="37" t="s">
        <v>114</v>
      </c>
      <c r="M7" s="37"/>
      <c r="N7" s="38" t="s">
        <v>115</v>
      </c>
      <c r="O7" s="38" t="s">
        <v>116</v>
      </c>
      <c r="P7" s="38">
        <v>98.31</v>
      </c>
      <c r="Q7" s="38">
        <v>86.64</v>
      </c>
      <c r="R7" s="38">
        <v>1381</v>
      </c>
      <c r="S7" s="38">
        <v>68201</v>
      </c>
      <c r="T7" s="38">
        <v>42.92</v>
      </c>
      <c r="U7" s="38">
        <v>1589.03</v>
      </c>
      <c r="V7" s="38">
        <v>67310</v>
      </c>
      <c r="W7" s="38">
        <v>11.83</v>
      </c>
      <c r="X7" s="38">
        <v>5689.77</v>
      </c>
      <c r="Y7" s="38">
        <v>59.17</v>
      </c>
      <c r="Z7" s="38">
        <v>59.81</v>
      </c>
      <c r="AA7" s="38">
        <v>62</v>
      </c>
      <c r="AB7" s="38">
        <v>63.9</v>
      </c>
      <c r="AC7" s="38">
        <v>67.290000000000006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1255.23</v>
      </c>
      <c r="BG7" s="38">
        <v>1120.81</v>
      </c>
      <c r="BH7" s="38">
        <v>961.9</v>
      </c>
      <c r="BI7" s="38">
        <v>849.04</v>
      </c>
      <c r="BJ7" s="38">
        <v>727.03</v>
      </c>
      <c r="BK7" s="38">
        <v>1127.77</v>
      </c>
      <c r="BL7" s="38">
        <v>1066.1600000000001</v>
      </c>
      <c r="BM7" s="38">
        <v>1117.27</v>
      </c>
      <c r="BN7" s="38">
        <v>664.04</v>
      </c>
      <c r="BO7" s="38">
        <v>625.12</v>
      </c>
      <c r="BP7" s="38">
        <v>728.3</v>
      </c>
      <c r="BQ7" s="38">
        <v>61.67</v>
      </c>
      <c r="BR7" s="38">
        <v>67.06</v>
      </c>
      <c r="BS7" s="38">
        <v>66.78</v>
      </c>
      <c r="BT7" s="38">
        <v>68.66</v>
      </c>
      <c r="BU7" s="38">
        <v>72.599999999999994</v>
      </c>
      <c r="BV7" s="38">
        <v>75.08</v>
      </c>
      <c r="BW7" s="38">
        <v>76.91</v>
      </c>
      <c r="BX7" s="38">
        <v>76.33</v>
      </c>
      <c r="BY7" s="38">
        <v>86.2</v>
      </c>
      <c r="BZ7" s="38">
        <v>89.74</v>
      </c>
      <c r="CA7" s="38">
        <v>100.04</v>
      </c>
      <c r="CB7" s="38">
        <v>141.71</v>
      </c>
      <c r="CC7" s="38">
        <v>131.5</v>
      </c>
      <c r="CD7" s="38">
        <v>135.08000000000001</v>
      </c>
      <c r="CE7" s="38">
        <v>131.21</v>
      </c>
      <c r="CF7" s="38">
        <v>126.1</v>
      </c>
      <c r="CG7" s="38">
        <v>164.73</v>
      </c>
      <c r="CH7" s="38">
        <v>160.77000000000001</v>
      </c>
      <c r="CI7" s="38">
        <v>164.13</v>
      </c>
      <c r="CJ7" s="38">
        <v>146.47999999999999</v>
      </c>
      <c r="CK7" s="38">
        <v>141.24</v>
      </c>
      <c r="CL7" s="38">
        <v>137.82</v>
      </c>
      <c r="CM7" s="38" t="s">
        <v>115</v>
      </c>
      <c r="CN7" s="38" t="s">
        <v>115</v>
      </c>
      <c r="CO7" s="38" t="s">
        <v>115</v>
      </c>
      <c r="CP7" s="38" t="s">
        <v>115</v>
      </c>
      <c r="CQ7" s="38" t="s">
        <v>115</v>
      </c>
      <c r="CR7" s="38">
        <v>58.78</v>
      </c>
      <c r="CS7" s="38">
        <v>56.94</v>
      </c>
      <c r="CT7" s="38">
        <v>58.28</v>
      </c>
      <c r="CU7" s="38">
        <v>62.64</v>
      </c>
      <c r="CV7" s="38">
        <v>58.12</v>
      </c>
      <c r="CW7" s="38">
        <v>60.09</v>
      </c>
      <c r="CX7" s="38">
        <v>95.15</v>
      </c>
      <c r="CY7" s="38">
        <v>95.41</v>
      </c>
      <c r="CZ7" s="38">
        <v>95.92</v>
      </c>
      <c r="DA7" s="38">
        <v>96.02</v>
      </c>
      <c r="DB7" s="38">
        <v>96.33</v>
      </c>
      <c r="DC7" s="38">
        <v>92.42</v>
      </c>
      <c r="DD7" s="38">
        <v>92.35</v>
      </c>
      <c r="DE7" s="38">
        <v>92.78</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0.05</v>
      </c>
      <c r="EM7" s="38">
        <v>7.0000000000000007E-2</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2018-02-14T01:31:08Z</cp:lastPrinted>
  <dcterms:modified xsi:type="dcterms:W3CDTF">2018-02-19T09:18:33Z</dcterms:modified>
</cp:coreProperties>
</file>