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25市営駐車場\公営企業調査\H29\経営比較分析表\"/>
    </mc:Choice>
  </mc:AlternateContent>
  <workbookProtection workbookPassword="B319" lockStructure="1"/>
  <bookViews>
    <workbookView xWindow="0" yWindow="0" windowWidth="20490" windowHeight="753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8" i="4"/>
  <c r="B6" i="4"/>
  <c r="BZ76" i="4" l="1"/>
  <c r="MI76" i="4"/>
  <c r="HJ51" i="4"/>
  <c r="MA30" i="4"/>
  <c r="MA51" i="4"/>
  <c r="IT76" i="4"/>
  <c r="CS51" i="4"/>
  <c r="HJ30" i="4"/>
  <c r="CS30" i="4"/>
  <c r="C11" i="5"/>
  <c r="D11" i="5"/>
  <c r="E11" i="5"/>
  <c r="B11" i="5"/>
  <c r="BK76" i="4" l="1"/>
  <c r="LH51" i="4"/>
  <c r="IE76" i="4"/>
  <c r="BZ51" i="4"/>
  <c r="GQ30" i="4"/>
  <c r="LT76" i="4"/>
  <c r="GQ51" i="4"/>
  <c r="LH30" i="4"/>
  <c r="BZ30" i="4"/>
  <c r="BG30" i="4"/>
  <c r="FX30" i="4"/>
  <c r="AV76" i="4"/>
  <c r="KO51" i="4"/>
  <c r="FX51" i="4"/>
  <c r="HP76" i="4"/>
  <c r="LE76" i="4"/>
  <c r="KO30" i="4"/>
  <c r="BG51" i="4"/>
  <c r="FE51" i="4"/>
  <c r="HA76" i="4"/>
  <c r="AN51" i="4"/>
  <c r="FE30" i="4"/>
  <c r="AN30" i="4"/>
  <c r="AG76" i="4"/>
  <c r="KP76" i="4"/>
  <c r="JV30" i="4"/>
  <c r="JV51" i="4"/>
  <c r="KA76" i="4"/>
  <c r="EL51" i="4"/>
  <c r="JC30" i="4"/>
  <c r="GL76" i="4"/>
  <c r="U51" i="4"/>
  <c r="EL30" i="4"/>
  <c r="U30" i="4"/>
  <c r="R76" i="4"/>
  <c r="JC51"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<sst xmlns="http://schemas.openxmlformats.org/spreadsheetml/2006/main" count="287" uniqueCount="135">
  <si>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</si>
  <si>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</si>
  <si>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</si>
  <si>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</si>
  <si>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</si>
  <si>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</si>
  <si>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</si>
  <si>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</si>
  <si>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</si>
  <si>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</si>
  <si>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</si>
  <si>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</si>
  <si>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</si>
  <si>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</si>
  <si>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</si>
  <si>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</si>
  <si>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</si>
  <si>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</si>
  <si>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</si>
  <si>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</si>
  <si>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</si>
  <si>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</si>
  <si>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</si>
  <si>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</si>
  <si>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</si>
  <si>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</si>
  <si>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</si>
  <si>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</si>
  <si>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</si>
  <si>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</si>
  <si>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</si>
  <si>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</si>
  <si>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</si>
  <si>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</si>
  <si>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</si>
  <si>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</si>
  <si>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</si>
  <si>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</si>
  <si>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</si>
  <si>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</si>
  <si>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</si>
  <si>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</si>
  <si>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</si>
  <si>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</si>
  <si>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</si>
  <si>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</si>
  <si>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</si>
  <si>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</si>
  <si>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</si>
  <si>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</si>
  <si>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</si>
  <si>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</si>
  <si>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</si>
  <si>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</si>
  <si>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</si>
  <si>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</si>
  <si>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</si>
  <si>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</si>
  <si>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</si>
  <si>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</si>
  <si>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</si>
  <si>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</si>
  <si>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</si>
  <si>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</si>
  <si>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</si>
  <si>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</si>
  <si>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</si>
  <si>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</si>
  <si>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</si>
  <si>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</si>
  <si>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</si>
  <si>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</si>
  <si>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</si>
  <si>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</si>
  <si>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</si>
  <si>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</si>
  <si>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</si>
  <si>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</si>
  <si>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</si>
  <si>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</si>
  <si>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</si>
  <si>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</si>
  <si>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</si>
  <si>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</si>
  <si>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</si>
  <si>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</si>
  <si>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</si>
  <si>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</si>
  <si>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</si>
  <si>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</si>
  <si>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</si>
  <si>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</si>
  <si>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</si>
  <si>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</si>
  <si>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</si>
  <si>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</si>
  <si>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</si>
  <si>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</si>
  <si>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</si>
  <si>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</si>
  <si>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</si>
  <si>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</si>
  <si>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</si>
  <si>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</si>
  <si>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</si>
  <si>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</si>
  <si>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</si>
  <si>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</si>
  <si>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</si>
  <si>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</si>
  <si>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</si>
  <si>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</si>
  <si>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</si>
  <si>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京都府　八幡市</t>
  </si>
  <si>
    <t>八幡市営駐車場</t>
  </si>
  <si>
    <t>法非適用</t>
  </si>
  <si>
    <t>駐車場整備事業</t>
  </si>
  <si>
    <t>-</t>
  </si>
  <si>
    <t>Ａ３Ｂ１</t>
  </si>
  <si>
    <t>該当数値なし</t>
  </si>
  <si>
    <t>届出駐車場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</si>
  <si>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</si>
  <si>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</si>
  <si>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</si>
  <si>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</si>
  <si>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</si>
  <si>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</si>
  <si>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</si>
  <si>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</si>
  <si>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</si>
  <si>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xml:space="preserve">当該事業は、収益的収支比率が100％以上であるため、黒字の事業ではあるが、収益性は減少傾向にある。また、当該事業は稼働率が低い水準となってはいるが、駅に近接しており、駅前付近の違法駐車の防止に資するものである。収益的収支比率を向上させるためには、本市の駐車場整備事業の営業費用はこれ以上の削減が難しいと考えられることから、収益である使用料収入の増加を図り、経営改善を図っていく必要があると考える。
</t>
    <rPh sb="0" eb="2">
      <t>トウガイ</t>
    </rPh>
    <rPh sb="2" eb="4">
      <t>ジギョウ</t>
    </rPh>
    <rPh sb="6" eb="8">
      <t>シュウエキ</t>
    </rPh>
    <rPh sb="8" eb="9">
      <t>テキ</t>
    </rPh>
    <rPh sb="9" eb="11">
      <t>シュウシ</t>
    </rPh>
    <rPh sb="11" eb="13">
      <t>ヒリツ</t>
    </rPh>
    <rPh sb="18" eb="20">
      <t>イジョウ</t>
    </rPh>
    <rPh sb="26" eb="28">
      <t>クロジ</t>
    </rPh>
    <rPh sb="29" eb="31">
      <t>ジギョウ</t>
    </rPh>
    <rPh sb="37" eb="40">
      <t>シュウエキセイ</t>
    </rPh>
    <rPh sb="41" eb="43">
      <t>ゲンショウ</t>
    </rPh>
    <rPh sb="43" eb="45">
      <t>ケイコウ</t>
    </rPh>
    <rPh sb="52" eb="54">
      <t>トウガイ</t>
    </rPh>
    <rPh sb="54" eb="56">
      <t>ジギョウ</t>
    </rPh>
    <rPh sb="57" eb="59">
      <t>カドウ</t>
    </rPh>
    <rPh sb="61" eb="62">
      <t>ヒク</t>
    </rPh>
    <rPh sb="63" eb="65">
      <t>スイジュン</t>
    </rPh>
    <rPh sb="74" eb="75">
      <t>エキ</t>
    </rPh>
    <rPh sb="76" eb="78">
      <t>キンセツ</t>
    </rPh>
    <rPh sb="83" eb="85">
      <t>エキマエ</t>
    </rPh>
    <rPh sb="85" eb="87">
      <t>フキン</t>
    </rPh>
    <rPh sb="88" eb="90">
      <t>イホウ</t>
    </rPh>
    <rPh sb="90" eb="92">
      <t>チュウシャ</t>
    </rPh>
    <rPh sb="93" eb="95">
      <t>ボウシ</t>
    </rPh>
    <rPh sb="96" eb="97">
      <t>シ</t>
    </rPh>
    <rPh sb="105" eb="108">
      <t>シュウエキテキ</t>
    </rPh>
    <rPh sb="108" eb="110">
      <t>シュウシ</t>
    </rPh>
    <rPh sb="110" eb="112">
      <t>ヒリツ</t>
    </rPh>
    <rPh sb="113" eb="115">
      <t>コウジョウ</t>
    </rPh>
    <rPh sb="183" eb="184">
      <t>ハカ</t>
    </rPh>
    <phoneticPr fontId="6"/>
  </si>
  <si>
    <t>非設置</t>
    <rPh sb="0" eb="1">
      <t>ヒ</t>
    </rPh>
    <rPh sb="1" eb="3">
      <t>セッチ</t>
    </rPh>
    <phoneticPr fontId="6"/>
  </si>
  <si>
    <t>企業債借り入れもなく、また、今後10年の大規模な設備投資の見込みもないが、今後健全な運営を行っていく上で見直していくべきところである。</t>
    <rPh sb="0" eb="2">
      <t>キギョウ</t>
    </rPh>
    <rPh sb="2" eb="3">
      <t>サイ</t>
    </rPh>
    <rPh sb="3" eb="4">
      <t>カ</t>
    </rPh>
    <rPh sb="5" eb="6">
      <t>イ</t>
    </rPh>
    <rPh sb="14" eb="16">
      <t>コンゴ</t>
    </rPh>
    <rPh sb="18" eb="19">
      <t>ネン</t>
    </rPh>
    <rPh sb="20" eb="23">
      <t>ダイキボ</t>
    </rPh>
    <rPh sb="24" eb="26">
      <t>セツビ</t>
    </rPh>
    <rPh sb="26" eb="28">
      <t>トウシ</t>
    </rPh>
    <rPh sb="29" eb="31">
      <t>ミコ</t>
    </rPh>
    <rPh sb="37" eb="39">
      <t>コンゴ</t>
    </rPh>
    <rPh sb="39" eb="41">
      <t>ケンゼン</t>
    </rPh>
    <rPh sb="42" eb="44">
      <t>ウンエイ</t>
    </rPh>
    <rPh sb="45" eb="46">
      <t>オコナ</t>
    </rPh>
    <rPh sb="50" eb="51">
      <t>ウエ</t>
    </rPh>
    <rPh sb="52" eb="54">
      <t>ミナオ</t>
    </rPh>
    <phoneticPr fontId="6"/>
  </si>
  <si>
    <t>当該事業は、黒字の事業ではあるものの、平成24年から平成28年までで減少傾向にあり、年々収益性が低下している事業である。
収益性が低下している理由としては、近隣に民間の駐車場が新設され、多少の影響はあるかもしれないが、年間を通じての利用台数は概ね横ばいであることから、1台あたりの平均駐車料金が下がっており、駐車場利用者の駐車時間が短くなっているものと考えられる。</t>
    <rPh sb="61" eb="64">
      <t>シュウエキセイ</t>
    </rPh>
    <rPh sb="65" eb="67">
      <t>テイカ</t>
    </rPh>
    <rPh sb="71" eb="73">
      <t>リユウ</t>
    </rPh>
    <rPh sb="78" eb="80">
      <t>キンリン</t>
    </rPh>
    <rPh sb="81" eb="83">
      <t>ミンカン</t>
    </rPh>
    <rPh sb="84" eb="87">
      <t>チュウシャジョウ</t>
    </rPh>
    <rPh sb="88" eb="90">
      <t>シンセツ</t>
    </rPh>
    <rPh sb="93" eb="95">
      <t>タショウ</t>
    </rPh>
    <rPh sb="96" eb="98">
      <t>エイキョウ</t>
    </rPh>
    <rPh sb="109" eb="111">
      <t>ネンカン</t>
    </rPh>
    <rPh sb="112" eb="113">
      <t>ツウ</t>
    </rPh>
    <rPh sb="116" eb="118">
      <t>リヨウ</t>
    </rPh>
    <rPh sb="118" eb="120">
      <t>ダイスウ</t>
    </rPh>
    <rPh sb="121" eb="122">
      <t>オオム</t>
    </rPh>
    <rPh sb="123" eb="124">
      <t>ヨコ</t>
    </rPh>
    <rPh sb="135" eb="136">
      <t>ダイ</t>
    </rPh>
    <rPh sb="140" eb="142">
      <t>ヘイキン</t>
    </rPh>
    <rPh sb="142" eb="144">
      <t>チュウシャ</t>
    </rPh>
    <rPh sb="144" eb="146">
      <t>リョウキン</t>
    </rPh>
    <rPh sb="147" eb="148">
      <t>サ</t>
    </rPh>
    <rPh sb="154" eb="157">
      <t>チュウシャジョウ</t>
    </rPh>
    <rPh sb="157" eb="159">
      <t>リヨウ</t>
    </rPh>
    <rPh sb="159" eb="160">
      <t>シャ</t>
    </rPh>
    <rPh sb="161" eb="163">
      <t>チュウシャ</t>
    </rPh>
    <rPh sb="163" eb="165">
      <t>ジカン</t>
    </rPh>
    <rPh sb="166" eb="167">
      <t>ミジカ</t>
    </rPh>
    <rPh sb="176" eb="177">
      <t>カンガ</t>
    </rPh>
    <phoneticPr fontId="6"/>
  </si>
  <si>
    <t xml:space="preserve">当該駐車場の稼働率について、概ね横ばいの傾向となっている。類似施設平均値と比較して、各年約半分以下となっている。稼働率が類似施設平均値の半分以下となっている理由として、当該駐車場周辺には、商業施設が集積しておらず、主に駅を利用する人が駅までの交通手段として車を利用する際に当該駐車場を利用すること、また、駅に近接しているが、特急列車が停車しない駅であることなどから、稼働率が低い水準にあると考えられる。
</t>
    <rPh sb="115" eb="116">
      <t>ヒト</t>
    </rPh>
    <rPh sb="162" eb="164">
      <t>トッキュウ</t>
    </rPh>
    <rPh sb="164" eb="166">
      <t>レッシャ</t>
    </rPh>
    <rPh sb="167" eb="169">
      <t>テイシャ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</si>
</sst>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7" fillId="0" borderId="0" xfId="1" applyFont="1" applyBorder="1" applyAlignment="1" applyProtection="1">
      <alignment horizontal="left" vertical="top"/>
      <protection locked="0"/>
    </xf>
    <xf numFmtId="0" fontId="7" fillId="0" borderId="10" xfId="1" applyFont="1" applyBorder="1" applyAlignment="1" applyProtection="1">
      <alignment horizontal="left" vertical="top"/>
      <protection locked="0"/>
    </xf>
    <xf numFmtId="0" fontId="7" fillId="0" borderId="9" xfId="1" applyFont="1" applyBorder="1" applyAlignment="1" applyProtection="1">
      <alignment horizontal="left" vertical="top"/>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265.10000000000002</c:v>
                </c:pt>
                <c:pt idx="1">
                  <c:v>244.6</c:v>
                </c:pt>
                <c:pt idx="2">
                  <c:v>245.3</c:v>
                </c:pt>
                <c:pt idx="3">
                  <c:v>215.4</c:v>
                </c:pt>
                <c:pt idx="4">
                  <c:v>195.9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53996288"/>
        <c:axId val="153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53996288"/>
        <c:axId val="153998464"/>
      </c:lineChart>
      <c:dateAx>
        <c:axId val="153996288"/>
        <c:scaling>
          <c:orientation val="minMax"/>
        </c:scaling>
        <c:delete val="1"/>
        <c:axPos val="b"/>
        <c:numFmt formatCode="ge" sourceLinked="1"/>
        <c:majorTickMark val="none"/>
        <c:minorTickMark val="none"/>
        <c:tickLblPos val="none"/>
        <c:crossAx val="153998464"/>
        <c:crosses val="autoZero"/>
        <c:auto val="1"/>
        <c:lblOffset val="100"/>
        <c:baseTimeUnit val="years"/>
      </c:dateAx>
      <c:valAx>
        <c:axId val="15399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99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4450560"/>
        <c:axId val="1548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4450560"/>
        <c:axId val="154800896"/>
      </c:lineChart>
      <c:dateAx>
        <c:axId val="154450560"/>
        <c:scaling>
          <c:orientation val="minMax"/>
        </c:scaling>
        <c:delete val="1"/>
        <c:axPos val="b"/>
        <c:numFmt formatCode="ge" sourceLinked="1"/>
        <c:majorTickMark val="none"/>
        <c:minorTickMark val="none"/>
        <c:tickLblPos val="none"/>
        <c:crossAx val="154800896"/>
        <c:crosses val="autoZero"/>
        <c:auto val="1"/>
        <c:lblOffset val="100"/>
        <c:baseTimeUnit val="years"/>
      </c:dateAx>
      <c:valAx>
        <c:axId val="15480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5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835200"/>
        <c:axId val="154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835200"/>
        <c:axId val="154837376"/>
      </c:lineChart>
      <c:dateAx>
        <c:axId val="154835200"/>
        <c:scaling>
          <c:orientation val="minMax"/>
        </c:scaling>
        <c:delete val="1"/>
        <c:axPos val="b"/>
        <c:numFmt formatCode="ge" sourceLinked="1"/>
        <c:majorTickMark val="none"/>
        <c:minorTickMark val="none"/>
        <c:tickLblPos val="none"/>
        <c:crossAx val="154837376"/>
        <c:crosses val="autoZero"/>
        <c:auto val="1"/>
        <c:lblOffset val="100"/>
        <c:baseTimeUnit val="years"/>
      </c:dateAx>
      <c:valAx>
        <c:axId val="154837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863488"/>
        <c:axId val="15488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863488"/>
        <c:axId val="154886144"/>
      </c:lineChart>
      <c:dateAx>
        <c:axId val="154863488"/>
        <c:scaling>
          <c:orientation val="minMax"/>
        </c:scaling>
        <c:delete val="1"/>
        <c:axPos val="b"/>
        <c:numFmt formatCode="ge" sourceLinked="1"/>
        <c:majorTickMark val="none"/>
        <c:minorTickMark val="none"/>
        <c:tickLblPos val="none"/>
        <c:crossAx val="154886144"/>
        <c:crosses val="autoZero"/>
        <c:auto val="1"/>
        <c:lblOffset val="100"/>
        <c:baseTimeUnit val="years"/>
      </c:dateAx>
      <c:valAx>
        <c:axId val="15488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945024"/>
        <c:axId val="1549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945024"/>
        <c:axId val="154946944"/>
      </c:lineChart>
      <c:dateAx>
        <c:axId val="154945024"/>
        <c:scaling>
          <c:orientation val="minMax"/>
        </c:scaling>
        <c:delete val="1"/>
        <c:axPos val="b"/>
        <c:numFmt formatCode="ge" sourceLinked="1"/>
        <c:majorTickMark val="none"/>
        <c:minorTickMark val="none"/>
        <c:tickLblPos val="none"/>
        <c:crossAx val="154946944"/>
        <c:crosses val="autoZero"/>
        <c:auto val="1"/>
        <c:lblOffset val="100"/>
        <c:baseTimeUnit val="years"/>
      </c:dateAx>
      <c:valAx>
        <c:axId val="154946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4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5133056"/>
        <c:axId val="1551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5133056"/>
        <c:axId val="155134976"/>
      </c:lineChart>
      <c:dateAx>
        <c:axId val="155133056"/>
        <c:scaling>
          <c:orientation val="minMax"/>
        </c:scaling>
        <c:delete val="1"/>
        <c:axPos val="b"/>
        <c:numFmt formatCode="ge" sourceLinked="1"/>
        <c:majorTickMark val="none"/>
        <c:minorTickMark val="none"/>
        <c:tickLblPos val="none"/>
        <c:crossAx val="155134976"/>
        <c:crosses val="autoZero"/>
        <c:auto val="1"/>
        <c:lblOffset val="100"/>
        <c:baseTimeUnit val="years"/>
      </c:dateAx>
      <c:valAx>
        <c:axId val="15513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13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115.3</c:v>
                </c:pt>
                <c:pt idx="1">
                  <c:v>119.4</c:v>
                </c:pt>
                <c:pt idx="2">
                  <c:v>97.2</c:v>
                </c:pt>
                <c:pt idx="3">
                  <c:v>109.7</c:v>
                </c:pt>
                <c:pt idx="4">
                  <c:v>105.6</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5263744"/>
        <c:axId val="1552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5263744"/>
        <c:axId val="155265664"/>
      </c:lineChart>
      <c:dateAx>
        <c:axId val="155263744"/>
        <c:scaling>
          <c:orientation val="minMax"/>
        </c:scaling>
        <c:delete val="1"/>
        <c:axPos val="b"/>
        <c:numFmt formatCode="ge" sourceLinked="1"/>
        <c:majorTickMark val="none"/>
        <c:minorTickMark val="none"/>
        <c:tickLblPos val="none"/>
        <c:crossAx val="155265664"/>
        <c:crosses val="autoZero"/>
        <c:auto val="1"/>
        <c:lblOffset val="100"/>
        <c:baseTimeUnit val="years"/>
      </c:dateAx>
      <c:valAx>
        <c:axId val="15526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26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62.3</c:v>
                </c:pt>
                <c:pt idx="1">
                  <c:v>58.8</c:v>
                </c:pt>
                <c:pt idx="2">
                  <c:v>48.6</c:v>
                </c:pt>
                <c:pt idx="3">
                  <c:v>53.6</c:v>
                </c:pt>
                <c:pt idx="4">
                  <c:v>48.9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312512"/>
        <c:axId val="1553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312512"/>
        <c:axId val="155314432"/>
      </c:lineChart>
      <c:dateAx>
        <c:axId val="155312512"/>
        <c:scaling>
          <c:orientation val="minMax"/>
        </c:scaling>
        <c:delete val="1"/>
        <c:axPos val="b"/>
        <c:numFmt formatCode="ge" sourceLinked="1"/>
        <c:majorTickMark val="none"/>
        <c:minorTickMark val="none"/>
        <c:tickLblPos val="none"/>
        <c:crossAx val="155314432"/>
        <c:crosses val="autoZero"/>
        <c:auto val="1"/>
        <c:lblOffset val="100"/>
        <c:baseTimeUnit val="years"/>
      </c:dateAx>
      <c:valAx>
        <c:axId val="1553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1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9385</c:v>
                </c:pt>
                <c:pt idx="1">
                  <c:v>8533</c:v>
                </c:pt>
                <c:pt idx="2">
                  <c:v>8824</c:v>
                </c:pt>
                <c:pt idx="3">
                  <c:v>7431</c:v>
                </c:pt>
                <c:pt idx="4">
                  <c:v>6433</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492352"/>
        <c:axId val="1554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492352"/>
        <c:axId val="155494272"/>
      </c:lineChart>
      <c:dateAx>
        <c:axId val="155492352"/>
        <c:scaling>
          <c:orientation val="minMax"/>
        </c:scaling>
        <c:delete val="1"/>
        <c:axPos val="b"/>
        <c:numFmt formatCode="ge" sourceLinked="1"/>
        <c:majorTickMark val="none"/>
        <c:minorTickMark val="none"/>
        <c:tickLblPos val="none"/>
        <c:crossAx val="155494272"/>
        <c:crosses val="autoZero"/>
        <c:auto val="1"/>
        <c:lblOffset val="100"/>
        <c:baseTimeUnit val="years"/>
      </c:dateAx>
      <c:valAx>
        <c:axId val="15549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49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京都府八幡市　八幡市営駐車場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131</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2380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届出駐車場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33</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72</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9"/>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265.10000000000002</v>
      </c>
      <c r="V31" s="111"/>
      <c r="W31" s="111"/>
      <c r="X31" s="111"/>
      <c r="Y31" s="111"/>
      <c r="Z31" s="111"/>
      <c r="AA31" s="111"/>
      <c r="AB31" s="111"/>
      <c r="AC31" s="111"/>
      <c r="AD31" s="111"/>
      <c r="AE31" s="111"/>
      <c r="AF31" s="111"/>
      <c r="AG31" s="111"/>
      <c r="AH31" s="111"/>
      <c r="AI31" s="111"/>
      <c r="AJ31" s="111"/>
      <c r="AK31" s="111"/>
      <c r="AL31" s="111"/>
      <c r="AM31" s="111"/>
      <c r="AN31" s="111">
        <f>データ!Z7</f>
        <v>244.6</v>
      </c>
      <c r="AO31" s="111"/>
      <c r="AP31" s="111"/>
      <c r="AQ31" s="111"/>
      <c r="AR31" s="111"/>
      <c r="AS31" s="111"/>
      <c r="AT31" s="111"/>
      <c r="AU31" s="111"/>
      <c r="AV31" s="111"/>
      <c r="AW31" s="111"/>
      <c r="AX31" s="111"/>
      <c r="AY31" s="111"/>
      <c r="AZ31" s="111"/>
      <c r="BA31" s="111"/>
      <c r="BB31" s="111"/>
      <c r="BC31" s="111"/>
      <c r="BD31" s="111"/>
      <c r="BE31" s="111"/>
      <c r="BF31" s="111"/>
      <c r="BG31" s="111">
        <f>データ!AA7</f>
        <v>245.3</v>
      </c>
      <c r="BH31" s="111"/>
      <c r="BI31" s="111"/>
      <c r="BJ31" s="111"/>
      <c r="BK31" s="111"/>
      <c r="BL31" s="111"/>
      <c r="BM31" s="111"/>
      <c r="BN31" s="111"/>
      <c r="BO31" s="111"/>
      <c r="BP31" s="111"/>
      <c r="BQ31" s="111"/>
      <c r="BR31" s="111"/>
      <c r="BS31" s="111"/>
      <c r="BT31" s="111"/>
      <c r="BU31" s="111"/>
      <c r="BV31" s="111"/>
      <c r="BW31" s="111"/>
      <c r="BX31" s="111"/>
      <c r="BY31" s="111"/>
      <c r="BZ31" s="111">
        <f>データ!AB7</f>
        <v>215.4</v>
      </c>
      <c r="CA31" s="111"/>
      <c r="CB31" s="111"/>
      <c r="CC31" s="111"/>
      <c r="CD31" s="111"/>
      <c r="CE31" s="111"/>
      <c r="CF31" s="111"/>
      <c r="CG31" s="111"/>
      <c r="CH31" s="111"/>
      <c r="CI31" s="111"/>
      <c r="CJ31" s="111"/>
      <c r="CK31" s="111"/>
      <c r="CL31" s="111"/>
      <c r="CM31" s="111"/>
      <c r="CN31" s="111"/>
      <c r="CO31" s="111"/>
      <c r="CP31" s="111"/>
      <c r="CQ31" s="111"/>
      <c r="CR31" s="111"/>
      <c r="CS31" s="111">
        <f>データ!AC7</f>
        <v>195.9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115.3</v>
      </c>
      <c r="JD31" s="82"/>
      <c r="JE31" s="82"/>
      <c r="JF31" s="82"/>
      <c r="JG31" s="82"/>
      <c r="JH31" s="82"/>
      <c r="JI31" s="82"/>
      <c r="JJ31" s="82"/>
      <c r="JK31" s="82"/>
      <c r="JL31" s="82"/>
      <c r="JM31" s="82"/>
      <c r="JN31" s="82"/>
      <c r="JO31" s="82"/>
      <c r="JP31" s="82"/>
      <c r="JQ31" s="82"/>
      <c r="JR31" s="82"/>
      <c r="JS31" s="82"/>
      <c r="JT31" s="82"/>
      <c r="JU31" s="83"/>
      <c r="JV31" s="81">
        <f>データ!DL7</f>
        <v>119.4</v>
      </c>
      <c r="JW31" s="82"/>
      <c r="JX31" s="82"/>
      <c r="JY31" s="82"/>
      <c r="JZ31" s="82"/>
      <c r="KA31" s="82"/>
      <c r="KB31" s="82"/>
      <c r="KC31" s="82"/>
      <c r="KD31" s="82"/>
      <c r="KE31" s="82"/>
      <c r="KF31" s="82"/>
      <c r="KG31" s="82"/>
      <c r="KH31" s="82"/>
      <c r="KI31" s="82"/>
      <c r="KJ31" s="82"/>
      <c r="KK31" s="82"/>
      <c r="KL31" s="82"/>
      <c r="KM31" s="82"/>
      <c r="KN31" s="83"/>
      <c r="KO31" s="81">
        <f>データ!DM7</f>
        <v>97.2</v>
      </c>
      <c r="KP31" s="82"/>
      <c r="KQ31" s="82"/>
      <c r="KR31" s="82"/>
      <c r="KS31" s="82"/>
      <c r="KT31" s="82"/>
      <c r="KU31" s="82"/>
      <c r="KV31" s="82"/>
      <c r="KW31" s="82"/>
      <c r="KX31" s="82"/>
      <c r="KY31" s="82"/>
      <c r="KZ31" s="82"/>
      <c r="LA31" s="82"/>
      <c r="LB31" s="82"/>
      <c r="LC31" s="82"/>
      <c r="LD31" s="82"/>
      <c r="LE31" s="82"/>
      <c r="LF31" s="82"/>
      <c r="LG31" s="83"/>
      <c r="LH31" s="81">
        <f>データ!DN7</f>
        <v>109.7</v>
      </c>
      <c r="LI31" s="82"/>
      <c r="LJ31" s="82"/>
      <c r="LK31" s="82"/>
      <c r="LL31" s="82"/>
      <c r="LM31" s="82"/>
      <c r="LN31" s="82"/>
      <c r="LO31" s="82"/>
      <c r="LP31" s="82"/>
      <c r="LQ31" s="82"/>
      <c r="LR31" s="82"/>
      <c r="LS31" s="82"/>
      <c r="LT31" s="82"/>
      <c r="LU31" s="82"/>
      <c r="LV31" s="82"/>
      <c r="LW31" s="82"/>
      <c r="LX31" s="82"/>
      <c r="LY31" s="82"/>
      <c r="LZ31" s="83"/>
      <c r="MA31" s="81">
        <f>データ!DO7</f>
        <v>105.6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116"/>
      <c r="NF32" s="116"/>
      <c r="NG32" s="116"/>
      <c r="NH32" s="116"/>
      <c r="NI32" s="116"/>
      <c r="NJ32" s="116"/>
      <c r="NK32" s="116"/>
      <c r="NL32" s="116"/>
      <c r="NM32" s="116"/>
      <c r="NN32" s="116"/>
      <c r="NO32" s="116"/>
      <c r="NP32" s="116"/>
      <c r="NQ32" s="116"/>
      <c r="NR32" s="117"/>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8"/>
      <c r="NE33" s="116"/>
      <c r="NF33" s="116"/>
      <c r="NG33" s="116"/>
      <c r="NH33" s="116"/>
      <c r="NI33" s="116"/>
      <c r="NJ33" s="116"/>
      <c r="NK33" s="116"/>
      <c r="NL33" s="116"/>
      <c r="NM33" s="116"/>
      <c r="NN33" s="116"/>
      <c r="NO33" s="116"/>
      <c r="NP33" s="116"/>
      <c r="NQ33" s="116"/>
      <c r="NR33" s="117"/>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8"/>
      <c r="NE34" s="116"/>
      <c r="NF34" s="116"/>
      <c r="NG34" s="116"/>
      <c r="NH34" s="116"/>
      <c r="NI34" s="116"/>
      <c r="NJ34" s="116"/>
      <c r="NK34" s="116"/>
      <c r="NL34" s="116"/>
      <c r="NM34" s="116"/>
      <c r="NN34" s="116"/>
      <c r="NO34" s="116"/>
      <c r="NP34" s="116"/>
      <c r="NQ34" s="116"/>
      <c r="NR34" s="117"/>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8"/>
      <c r="NE35" s="116"/>
      <c r="NF35" s="116"/>
      <c r="NG35" s="116"/>
      <c r="NH35" s="116"/>
      <c r="NI35" s="116"/>
      <c r="NJ35" s="116"/>
      <c r="NK35" s="116"/>
      <c r="NL35" s="116"/>
      <c r="NM35" s="116"/>
      <c r="NN35" s="116"/>
      <c r="NO35" s="116"/>
      <c r="NP35" s="116"/>
      <c r="NQ35" s="116"/>
      <c r="NR35" s="117"/>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8"/>
      <c r="NE36" s="116"/>
      <c r="NF36" s="116"/>
      <c r="NG36" s="116"/>
      <c r="NH36" s="116"/>
      <c r="NI36" s="116"/>
      <c r="NJ36" s="116"/>
      <c r="NK36" s="116"/>
      <c r="NL36" s="116"/>
      <c r="NM36" s="116"/>
      <c r="NN36" s="116"/>
      <c r="NO36" s="116"/>
      <c r="NP36" s="116"/>
      <c r="NQ36" s="116"/>
      <c r="NR36" s="117"/>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8"/>
      <c r="NE37" s="116"/>
      <c r="NF37" s="116"/>
      <c r="NG37" s="116"/>
      <c r="NH37" s="116"/>
      <c r="NI37" s="116"/>
      <c r="NJ37" s="116"/>
      <c r="NK37" s="116"/>
      <c r="NL37" s="116"/>
      <c r="NM37" s="116"/>
      <c r="NN37" s="116"/>
      <c r="NO37" s="116"/>
      <c r="NP37" s="116"/>
      <c r="NQ37" s="116"/>
      <c r="NR37" s="117"/>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8"/>
      <c r="NE38" s="116"/>
      <c r="NF38" s="116"/>
      <c r="NG38" s="116"/>
      <c r="NH38" s="116"/>
      <c r="NI38" s="116"/>
      <c r="NJ38" s="116"/>
      <c r="NK38" s="116"/>
      <c r="NL38" s="116"/>
      <c r="NM38" s="116"/>
      <c r="NN38" s="116"/>
      <c r="NO38" s="116"/>
      <c r="NP38" s="116"/>
      <c r="NQ38" s="116"/>
      <c r="NR38" s="117"/>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8"/>
      <c r="NE39" s="116"/>
      <c r="NF39" s="116"/>
      <c r="NG39" s="116"/>
      <c r="NH39" s="116"/>
      <c r="NI39" s="116"/>
      <c r="NJ39" s="116"/>
      <c r="NK39" s="116"/>
      <c r="NL39" s="116"/>
      <c r="NM39" s="116"/>
      <c r="NN39" s="116"/>
      <c r="NO39" s="116"/>
      <c r="NP39" s="116"/>
      <c r="NQ39" s="116"/>
      <c r="NR39" s="117"/>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8"/>
      <c r="NE40" s="116"/>
      <c r="NF40" s="116"/>
      <c r="NG40" s="116"/>
      <c r="NH40" s="116"/>
      <c r="NI40" s="116"/>
      <c r="NJ40" s="116"/>
      <c r="NK40" s="116"/>
      <c r="NL40" s="116"/>
      <c r="NM40" s="116"/>
      <c r="NN40" s="116"/>
      <c r="NO40" s="116"/>
      <c r="NP40" s="116"/>
      <c r="NQ40" s="116"/>
      <c r="NR40" s="117"/>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8"/>
      <c r="NE41" s="116"/>
      <c r="NF41" s="116"/>
      <c r="NG41" s="116"/>
      <c r="NH41" s="116"/>
      <c r="NI41" s="116"/>
      <c r="NJ41" s="116"/>
      <c r="NK41" s="116"/>
      <c r="NL41" s="116"/>
      <c r="NM41" s="116"/>
      <c r="NN41" s="116"/>
      <c r="NO41" s="116"/>
      <c r="NP41" s="116"/>
      <c r="NQ41" s="116"/>
      <c r="NR41" s="117"/>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8"/>
      <c r="NE42" s="116"/>
      <c r="NF42" s="116"/>
      <c r="NG42" s="116"/>
      <c r="NH42" s="116"/>
      <c r="NI42" s="116"/>
      <c r="NJ42" s="116"/>
      <c r="NK42" s="116"/>
      <c r="NL42" s="116"/>
      <c r="NM42" s="116"/>
      <c r="NN42" s="116"/>
      <c r="NO42" s="116"/>
      <c r="NP42" s="116"/>
      <c r="NQ42" s="116"/>
      <c r="NR42" s="117"/>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8"/>
      <c r="NE43" s="116"/>
      <c r="NF43" s="116"/>
      <c r="NG43" s="116"/>
      <c r="NH43" s="116"/>
      <c r="NI43" s="116"/>
      <c r="NJ43" s="116"/>
      <c r="NK43" s="116"/>
      <c r="NL43" s="116"/>
      <c r="NM43" s="116"/>
      <c r="NN43" s="116"/>
      <c r="NO43" s="116"/>
      <c r="NP43" s="116"/>
      <c r="NQ43" s="116"/>
      <c r="NR43" s="117"/>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8"/>
      <c r="NE44" s="116"/>
      <c r="NF44" s="116"/>
      <c r="NG44" s="116"/>
      <c r="NH44" s="116"/>
      <c r="NI44" s="116"/>
      <c r="NJ44" s="116"/>
      <c r="NK44" s="116"/>
      <c r="NL44" s="116"/>
      <c r="NM44" s="116"/>
      <c r="NN44" s="116"/>
      <c r="NO44" s="116"/>
      <c r="NP44" s="116"/>
      <c r="NQ44" s="116"/>
      <c r="NR44" s="117"/>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8"/>
      <c r="NE45" s="116"/>
      <c r="NF45" s="116"/>
      <c r="NG45" s="116"/>
      <c r="NH45" s="116"/>
      <c r="NI45" s="116"/>
      <c r="NJ45" s="116"/>
      <c r="NK45" s="116"/>
      <c r="NL45" s="116"/>
      <c r="NM45" s="116"/>
      <c r="NN45" s="116"/>
      <c r="NO45" s="116"/>
      <c r="NP45" s="116"/>
      <c r="NQ45" s="116"/>
      <c r="NR45" s="117"/>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8"/>
      <c r="NE46" s="116"/>
      <c r="NF46" s="116"/>
      <c r="NG46" s="116"/>
      <c r="NH46" s="116"/>
      <c r="NI46" s="116"/>
      <c r="NJ46" s="116"/>
      <c r="NK46" s="116"/>
      <c r="NL46" s="116"/>
      <c r="NM46" s="116"/>
      <c r="NN46" s="116"/>
      <c r="NO46" s="116"/>
      <c r="NP46" s="116"/>
      <c r="NQ46" s="116"/>
      <c r="NR46" s="117"/>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8"/>
      <c r="NE47" s="116"/>
      <c r="NF47" s="116"/>
      <c r="NG47" s="116"/>
      <c r="NH47" s="116"/>
      <c r="NI47" s="116"/>
      <c r="NJ47" s="116"/>
      <c r="NK47" s="116"/>
      <c r="NL47" s="116"/>
      <c r="NM47" s="116"/>
      <c r="NN47" s="116"/>
      <c r="NO47" s="116"/>
      <c r="NP47" s="116"/>
      <c r="NQ47" s="116"/>
      <c r="NR47" s="117"/>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62.3</v>
      </c>
      <c r="EM52" s="111"/>
      <c r="EN52" s="111"/>
      <c r="EO52" s="111"/>
      <c r="EP52" s="111"/>
      <c r="EQ52" s="111"/>
      <c r="ER52" s="111"/>
      <c r="ES52" s="111"/>
      <c r="ET52" s="111"/>
      <c r="EU52" s="111"/>
      <c r="EV52" s="111"/>
      <c r="EW52" s="111"/>
      <c r="EX52" s="111"/>
      <c r="EY52" s="111"/>
      <c r="EZ52" s="111"/>
      <c r="FA52" s="111"/>
      <c r="FB52" s="111"/>
      <c r="FC52" s="111"/>
      <c r="FD52" s="111"/>
      <c r="FE52" s="111">
        <f>データ!BG7</f>
        <v>58.8</v>
      </c>
      <c r="FF52" s="111"/>
      <c r="FG52" s="111"/>
      <c r="FH52" s="111"/>
      <c r="FI52" s="111"/>
      <c r="FJ52" s="111"/>
      <c r="FK52" s="111"/>
      <c r="FL52" s="111"/>
      <c r="FM52" s="111"/>
      <c r="FN52" s="111"/>
      <c r="FO52" s="111"/>
      <c r="FP52" s="111"/>
      <c r="FQ52" s="111"/>
      <c r="FR52" s="111"/>
      <c r="FS52" s="111"/>
      <c r="FT52" s="111"/>
      <c r="FU52" s="111"/>
      <c r="FV52" s="111"/>
      <c r="FW52" s="111"/>
      <c r="FX52" s="111">
        <f>データ!BH7</f>
        <v>48.6</v>
      </c>
      <c r="FY52" s="111"/>
      <c r="FZ52" s="111"/>
      <c r="GA52" s="111"/>
      <c r="GB52" s="111"/>
      <c r="GC52" s="111"/>
      <c r="GD52" s="111"/>
      <c r="GE52" s="111"/>
      <c r="GF52" s="111"/>
      <c r="GG52" s="111"/>
      <c r="GH52" s="111"/>
      <c r="GI52" s="111"/>
      <c r="GJ52" s="111"/>
      <c r="GK52" s="111"/>
      <c r="GL52" s="111"/>
      <c r="GM52" s="111"/>
      <c r="GN52" s="111"/>
      <c r="GO52" s="111"/>
      <c r="GP52" s="111"/>
      <c r="GQ52" s="111">
        <f>データ!BI7</f>
        <v>53.6</v>
      </c>
      <c r="GR52" s="111"/>
      <c r="GS52" s="111"/>
      <c r="GT52" s="111"/>
      <c r="GU52" s="111"/>
      <c r="GV52" s="111"/>
      <c r="GW52" s="111"/>
      <c r="GX52" s="111"/>
      <c r="GY52" s="111"/>
      <c r="GZ52" s="111"/>
      <c r="HA52" s="111"/>
      <c r="HB52" s="111"/>
      <c r="HC52" s="111"/>
      <c r="HD52" s="111"/>
      <c r="HE52" s="111"/>
      <c r="HF52" s="111"/>
      <c r="HG52" s="111"/>
      <c r="HH52" s="111"/>
      <c r="HI52" s="111"/>
      <c r="HJ52" s="111">
        <f>データ!BJ7</f>
        <v>48.9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9385</v>
      </c>
      <c r="JD52" s="110"/>
      <c r="JE52" s="110"/>
      <c r="JF52" s="110"/>
      <c r="JG52" s="110"/>
      <c r="JH52" s="110"/>
      <c r="JI52" s="110"/>
      <c r="JJ52" s="110"/>
      <c r="JK52" s="110"/>
      <c r="JL52" s="110"/>
      <c r="JM52" s="110"/>
      <c r="JN52" s="110"/>
      <c r="JO52" s="110"/>
      <c r="JP52" s="110"/>
      <c r="JQ52" s="110"/>
      <c r="JR52" s="110"/>
      <c r="JS52" s="110"/>
      <c r="JT52" s="110"/>
      <c r="JU52" s="110"/>
      <c r="JV52" s="110">
        <f>データ!BR7</f>
        <v>8533</v>
      </c>
      <c r="JW52" s="110"/>
      <c r="JX52" s="110"/>
      <c r="JY52" s="110"/>
      <c r="JZ52" s="110"/>
      <c r="KA52" s="110"/>
      <c r="KB52" s="110"/>
      <c r="KC52" s="110"/>
      <c r="KD52" s="110"/>
      <c r="KE52" s="110"/>
      <c r="KF52" s="110"/>
      <c r="KG52" s="110"/>
      <c r="KH52" s="110"/>
      <c r="KI52" s="110"/>
      <c r="KJ52" s="110"/>
      <c r="KK52" s="110"/>
      <c r="KL52" s="110"/>
      <c r="KM52" s="110"/>
      <c r="KN52" s="110"/>
      <c r="KO52" s="110">
        <f>データ!BS7</f>
        <v>8824</v>
      </c>
      <c r="KP52" s="110"/>
      <c r="KQ52" s="110"/>
      <c r="KR52" s="110"/>
      <c r="KS52" s="110"/>
      <c r="KT52" s="110"/>
      <c r="KU52" s="110"/>
      <c r="KV52" s="110"/>
      <c r="KW52" s="110"/>
      <c r="KX52" s="110"/>
      <c r="KY52" s="110"/>
      <c r="KZ52" s="110"/>
      <c r="LA52" s="110"/>
      <c r="LB52" s="110"/>
      <c r="LC52" s="110"/>
      <c r="LD52" s="110"/>
      <c r="LE52" s="110"/>
      <c r="LF52" s="110"/>
      <c r="LG52" s="110"/>
      <c r="LH52" s="110">
        <f>データ!BT7</f>
        <v>7431</v>
      </c>
      <c r="LI52" s="110"/>
      <c r="LJ52" s="110"/>
      <c r="LK52" s="110"/>
      <c r="LL52" s="110"/>
      <c r="LM52" s="110"/>
      <c r="LN52" s="110"/>
      <c r="LO52" s="110"/>
      <c r="LP52" s="110"/>
      <c r="LQ52" s="110"/>
      <c r="LR52" s="110"/>
      <c r="LS52" s="110"/>
      <c r="LT52" s="110"/>
      <c r="LU52" s="110"/>
      <c r="LV52" s="110"/>
      <c r="LW52" s="110"/>
      <c r="LX52" s="110"/>
      <c r="LY52" s="110"/>
      <c r="LZ52" s="110"/>
      <c r="MA52" s="110">
        <f>データ!BU7</f>
        <v>6433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130</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78811</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262102</v>
      </c>
      <c r="D6" s="61">
        <f t="shared" si="1"/>
        <v>47</v>
      </c>
      <c r="E6" s="61">
        <f t="shared" si="1"/>
        <v>14</v>
      </c>
      <c r="F6" s="61">
        <f t="shared" si="1"/>
        <v>0</v>
      </c>
      <c r="G6" s="61">
        <f t="shared" si="1"/>
        <v>1</v>
      </c>
      <c r="H6" s="61" t="str">
        <f>SUBSTITUTE(H8,"　","")</f>
        <v>京都府八幡市</v>
      </c>
      <c r="I6" s="61" t="str">
        <f t="shared" si="1"/>
        <v>八幡市営駐車場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33</v>
      </c>
      <c r="S6" s="63" t="str">
        <f t="shared" si="1"/>
        <v>駅</v>
      </c>
      <c r="T6" s="63" t="str">
        <f t="shared" si="1"/>
        <v>無</v>
      </c>
      <c r="U6" s="64">
        <f t="shared" si="1"/>
        <v>2380</v>
      </c>
      <c r="V6" s="64">
        <f t="shared" si="1"/>
        <v>72</v>
      </c>
      <c r="W6" s="64">
        <f t="shared" si="1"/>
        <v>100</v>
      </c>
      <c r="X6" s="63" t="str">
        <f t="shared" si="1"/>
        <v>導入なし</v>
      </c>
      <c r="Y6" s="65">
        <f>IF(Y8="-",NA(),Y8)</f>
        <v>265.10000000000002</v>
      </c>
      <c r="Z6" s="65">
        <f t="shared" ref="Z6:AH6" si="2">IF(Z8="-",NA(),Z8)</f>
        <v>244.6</v>
      </c>
      <c r="AA6" s="65">
        <f t="shared" si="2"/>
        <v>245.3</v>
      </c>
      <c r="AB6" s="65">
        <f t="shared" si="2"/>
        <v>215.4</v>
      </c>
      <c r="AC6" s="65">
        <f t="shared" si="2"/>
        <v>195.9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62.3</v>
      </c>
      <c r="BG6" s="65">
        <f t="shared" ref="BG6:BO6" si="5">IF(BG8="-",NA(),BG8)</f>
        <v>58.8</v>
      </c>
      <c r="BH6" s="65">
        <f t="shared" si="5"/>
        <v>48.6</v>
      </c>
      <c r="BI6" s="65">
        <f t="shared" si="5"/>
        <v>53.6</v>
      </c>
      <c r="BJ6" s="65">
        <f t="shared" si="5"/>
        <v>48.9</v>
      </c>
      <c r="BK6" s="65">
        <f t="shared" si="5"/>
        <v>51.9</v>
      </c>
      <c r="BL6" s="65">
        <f t="shared" si="5"/>
        <v>59.2</v>
      </c>
      <c r="BM6" s="65">
        <f t="shared" si="5"/>
        <v>64.5</v>
      </c>
      <c r="BN6" s="65">
        <f t="shared" si="5"/>
        <v>60</v>
      </c>
      <c r="BO6" s="65">
        <f t="shared" si="5"/>
        <v>52.8</v>
      </c>
      <c r="BP6" s="62" t="str">
        <f>IF(BP8="-","",IF(BP8="-","【-】","【"&amp;SUBSTITUTE(TEXT(BP8,"#,##0.0"),"-","△")&amp;"】"))</f>
        <v>【45.2】</v>
      </c>
      <c r="BQ6" s="66">
        <f>IF(BQ8="-",NA(),BQ8)</f>
        <v>9385</v>
      </c>
      <c r="BR6" s="66">
        <f t="shared" ref="BR6:BZ6" si="6">IF(BR8="-",NA(),BR8)</f>
        <v>8533</v>
      </c>
      <c r="BS6" s="66">
        <f t="shared" si="6"/>
        <v>8824</v>
      </c>
      <c r="BT6" s="66">
        <f t="shared" si="6"/>
        <v>7431</v>
      </c>
      <c r="BU6" s="66">
        <f t="shared" si="6"/>
        <v>6433</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CM8</f>
        <v>78811</v>
      </c>
      <c r="CN6" s="64" t="str">
        <f>CN8</f>
        <v>-</v>
      </c>
      <c r="CO6" s="65"/>
      <c r="CP6" s="65"/>
      <c r="CQ6" s="65"/>
      <c r="CR6" s="65"/>
      <c r="CS6" s="65"/>
      <c r="CT6" s="65"/>
      <c r="CU6" s="65"/>
      <c r="CV6" s="65"/>
      <c r="CW6" s="65"/>
      <c r="CX6" s="65"/>
      <c r="CY6" s="62" t="s">
        <v>110</v>
      </c>
      <c r="CZ6" s="65">
        <f>IF(CZ8="-",NA(),CZ8)</f>
        <v>0</v>
      </c>
      <c r="DA6" s="65">
        <f t="shared" ref="DA6:DI6" si="7">IF(DA8="-",NA(),DA8)</f>
        <v>0</v>
      </c>
      <c r="DB6" s="65">
        <f t="shared" si="7"/>
        <v>0</v>
      </c>
      <c r="DC6" s="65">
        <f t="shared" si="7"/>
        <v>0</v>
      </c>
      <c r="DD6" s="65">
        <f t="shared" si="7"/>
        <v>0</v>
      </c>
      <c r="DE6" s="65">
        <f t="shared" si="7"/>
        <v>123.1</v>
      </c>
      <c r="DF6" s="65">
        <f t="shared" si="7"/>
        <v>92.3</v>
      </c>
      <c r="DG6" s="65">
        <f t="shared" si="7"/>
        <v>85.4</v>
      </c>
      <c r="DH6" s="65">
        <f t="shared" si="7"/>
        <v>76.3</v>
      </c>
      <c r="DI6" s="65">
        <f t="shared" si="7"/>
        <v>64.099999999999994</v>
      </c>
      <c r="DJ6" s="62" t="str">
        <f>IF(DJ8="-","",IF(DJ8="-","【-】","【"&amp;SUBSTITUTE(TEXT(DJ8,"#,##0.0"),"-","△")&amp;"】"))</f>
        <v>【122.6】</v>
      </c>
      <c r="DK6" s="65">
        <f>IF(DK8="-",NA(),DK8)</f>
        <v>115.3</v>
      </c>
      <c r="DL6" s="65">
        <f t="shared" ref="DL6:DT6" si="8">IF(DL8="-",NA(),DL8)</f>
        <v>119.4</v>
      </c>
      <c r="DM6" s="65">
        <f t="shared" si="8"/>
        <v>97.2</v>
      </c>
      <c r="DN6" s="65">
        <f t="shared" si="8"/>
        <v>109.7</v>
      </c>
      <c r="DO6" s="65">
        <f t="shared" si="8"/>
        <v>105.6</v>
      </c>
      <c r="DP6" s="65">
        <f t="shared" si="8"/>
        <v>230</v>
      </c>
      <c r="DQ6" s="65">
        <f t="shared" si="8"/>
        <v>244.3</v>
      </c>
      <c r="DR6" s="65">
        <f t="shared" si="8"/>
        <v>238.1</v>
      </c>
      <c r="DS6" s="65">
        <f t="shared" si="8"/>
        <v>261.8</v>
      </c>
      <c r="DT6" s="65">
        <f t="shared" si="8"/>
        <v>268.7</v>
      </c>
      <c r="DU6" s="62" t="str">
        <f>IF(DU8="-","",IF(DU8="-","【-】","【"&amp;SUBSTITUTE(TEXT(DU8,"#,##0.0"),"-","△")&amp;"】"))</f>
        <v>【194.5】</v>
      </c>
    </row>
    <row r="7" spans="1:125" s="67" customFormat="1" x14ac:dyDescent="0.15">
      <c r="A7" s="50" t="s">
        <v>111</v>
      </c>
      <c r="B7" s="61">
        <f t="shared" ref="B7:X7" si="9">B8</f>
        <v>2016</v>
      </c>
      <c r="C7" s="61">
        <f t="shared" si="9"/>
        <v>262102</v>
      </c>
      <c r="D7" s="61">
        <f t="shared" si="9"/>
        <v>47</v>
      </c>
      <c r="E7" s="61">
        <f t="shared" si="9"/>
        <v>14</v>
      </c>
      <c r="F7" s="61">
        <f t="shared" si="9"/>
        <v>0</v>
      </c>
      <c r="G7" s="61">
        <f t="shared" si="9"/>
        <v>1</v>
      </c>
      <c r="H7" s="61" t="str">
        <f t="shared" si="9"/>
        <v>京都府　八幡市</v>
      </c>
      <c r="I7" s="61" t="str">
        <f t="shared" si="9"/>
        <v>八幡市営駐車場</v>
      </c>
      <c r="J7" s="61" t="str">
        <f t="shared" si="9"/>
        <v>法非適用</v>
      </c>
      <c r="K7" s="61" t="str">
        <f t="shared" si="9"/>
        <v>駐車場整備事業</v>
      </c>
      <c r="L7" s="61" t="str">
        <f t="shared" si="9"/>
        <v>-</v>
      </c>
      <c r="M7" s="61" t="str">
        <f t="shared" si="9"/>
        <v>Ａ３Ｂ１</v>
      </c>
      <c r="N7" s="61">
        <f t="shared" si="9"/>
        <v>0</v>
      </c>
      <c r="O7" s="62" t="str">
        <f t="shared" si="9"/>
        <v>該当数値なし</v>
      </c>
      <c r="P7" s="63" t="str">
        <f t="shared" si="9"/>
        <v>届出駐車場</v>
      </c>
      <c r="Q7" s="63" t="str">
        <f t="shared" si="9"/>
        <v>広場式</v>
      </c>
      <c r="R7" s="64">
        <f t="shared" si="9"/>
        <v>33</v>
      </c>
      <c r="S7" s="63" t="str">
        <f t="shared" si="9"/>
        <v>駅</v>
      </c>
      <c r="T7" s="63" t="str">
        <f t="shared" si="9"/>
        <v>無</v>
      </c>
      <c r="U7" s="64">
        <f t="shared" si="9"/>
        <v>2380</v>
      </c>
      <c r="V7" s="64">
        <f t="shared" si="9"/>
        <v>72</v>
      </c>
      <c r="W7" s="64">
        <f t="shared" si="9"/>
        <v>100</v>
      </c>
      <c r="X7" s="63" t="str">
        <f t="shared" si="9"/>
        <v>導入なし</v>
      </c>
      <c r="Y7" s="65">
        <f>Y8</f>
        <v>265.10000000000002</v>
      </c>
      <c r="Z7" s="65">
        <f t="shared" ref="Z7:AH7" si="10">Z8</f>
        <v>244.6</v>
      </c>
      <c r="AA7" s="65">
        <f t="shared" si="10"/>
        <v>245.3</v>
      </c>
      <c r="AB7" s="65">
        <f t="shared" si="10"/>
        <v>215.4</v>
      </c>
      <c r="AC7" s="65">
        <f t="shared" si="10"/>
        <v>195.9</v>
      </c>
      <c r="AD7" s="65">
        <f t="shared" si="10"/>
        <v>393.6</v>
      </c>
      <c r="AE7" s="65">
        <f t="shared" si="10"/>
        <v>407.1</v>
      </c>
      <c r="AF7" s="65">
        <f t="shared" si="10"/>
        <v>375.5</v>
      </c>
      <c r="AG7" s="65">
        <f t="shared" si="10"/>
        <v>441.2</v>
      </c>
      <c r="AH7" s="65">
        <f t="shared" si="10"/>
        <v>368.2</v>
      </c>
      <c r="AI7" s="62"/>
      <c r="AJ7" s="65">
        <f>AJ8</f>
        <v>0</v>
      </c>
      <c r="AK7" s="65">
        <f t="shared" ref="AK7:AS7" si="11">AK8</f>
        <v>0</v>
      </c>
      <c r="AL7" s="65">
        <f t="shared" si="11"/>
        <v>0</v>
      </c>
      <c r="AM7" s="65">
        <f t="shared" si="11"/>
        <v>0</v>
      </c>
      <c r="AN7" s="65">
        <f t="shared" si="11"/>
        <v>0</v>
      </c>
      <c r="AO7" s="65">
        <f t="shared" si="11"/>
        <v>11.4</v>
      </c>
      <c r="AP7" s="65">
        <f t="shared" si="11"/>
        <v>11</v>
      </c>
      <c r="AQ7" s="65">
        <f t="shared" si="11"/>
        <v>7.8</v>
      </c>
      <c r="AR7" s="65">
        <f t="shared" si="11"/>
        <v>6.7</v>
      </c>
      <c r="AS7" s="65">
        <f t="shared" si="11"/>
        <v>5.9</v>
      </c>
      <c r="AT7" s="62"/>
      <c r="AU7" s="66">
        <f>AU8</f>
        <v>0</v>
      </c>
      <c r="AV7" s="66">
        <f t="shared" ref="AV7:BD7" si="12">AV8</f>
        <v>0</v>
      </c>
      <c r="AW7" s="66">
        <f t="shared" si="12"/>
        <v>0</v>
      </c>
      <c r="AX7" s="66">
        <f t="shared" si="12"/>
        <v>0</v>
      </c>
      <c r="AY7" s="66">
        <f t="shared" si="12"/>
        <v>0</v>
      </c>
      <c r="AZ7" s="66">
        <f t="shared" si="12"/>
        <v>105</v>
      </c>
      <c r="BA7" s="66">
        <f t="shared" si="12"/>
        <v>61</v>
      </c>
      <c r="BB7" s="66">
        <f t="shared" si="12"/>
        <v>40</v>
      </c>
      <c r="BC7" s="66">
        <f t="shared" si="12"/>
        <v>27</v>
      </c>
      <c r="BD7" s="66">
        <f t="shared" si="12"/>
        <v>29</v>
      </c>
      <c r="BE7" s="64"/>
      <c r="BF7" s="65">
        <f>BF8</f>
        <v>62.3</v>
      </c>
      <c r="BG7" s="65">
        <f t="shared" ref="BG7:BO7" si="13">BG8</f>
        <v>58.8</v>
      </c>
      <c r="BH7" s="65">
        <f t="shared" si="13"/>
        <v>48.6</v>
      </c>
      <c r="BI7" s="65">
        <f t="shared" si="13"/>
        <v>53.6</v>
      </c>
      <c r="BJ7" s="65">
        <f t="shared" si="13"/>
        <v>48.9</v>
      </c>
      <c r="BK7" s="65">
        <f t="shared" si="13"/>
        <v>51.9</v>
      </c>
      <c r="BL7" s="65">
        <f t="shared" si="13"/>
        <v>59.2</v>
      </c>
      <c r="BM7" s="65">
        <f t="shared" si="13"/>
        <v>64.5</v>
      </c>
      <c r="BN7" s="65">
        <f t="shared" si="13"/>
        <v>60</v>
      </c>
      <c r="BO7" s="65">
        <f t="shared" si="13"/>
        <v>52.8</v>
      </c>
      <c r="BP7" s="62"/>
      <c r="BQ7" s="66">
        <f>BQ8</f>
        <v>9385</v>
      </c>
      <c r="BR7" s="66">
        <f t="shared" ref="BR7:BZ7" si="14">BR8</f>
        <v>8533</v>
      </c>
      <c r="BS7" s="66">
        <f t="shared" si="14"/>
        <v>8824</v>
      </c>
      <c r="BT7" s="66">
        <f t="shared" si="14"/>
        <v>7431</v>
      </c>
      <c r="BU7" s="66">
        <f t="shared" si="14"/>
        <v>6433</v>
      </c>
      <c r="BV7" s="66">
        <f t="shared" si="14"/>
        <v>6188</v>
      </c>
      <c r="BW7" s="66">
        <f t="shared" si="14"/>
        <v>7011</v>
      </c>
      <c r="BX7" s="66">
        <f t="shared" si="14"/>
        <v>7612</v>
      </c>
      <c r="BY7" s="66">
        <f t="shared" si="14"/>
        <v>7104</v>
      </c>
      <c r="BZ7" s="66">
        <f t="shared" si="14"/>
        <v>7407</v>
      </c>
      <c r="CA7" s="64"/>
      <c r="CB7" s="65" t="s">
        <v>112</v>
      </c>
      <c r="CC7" s="65" t="s">
        <v>112</v>
      </c>
      <c r="CD7" s="65" t="s">
        <v>112</v>
      </c>
      <c r="CE7" s="65" t="s">
        <v>112</v>
      </c>
      <c r="CF7" s="65" t="s">
        <v>112</v>
      </c>
      <c r="CG7" s="65" t="s">
        <v>112</v>
      </c>
      <c r="CH7" s="65" t="s">
        <v>112</v>
      </c>
      <c r="CI7" s="65" t="s">
        <v>112</v>
      </c>
      <c r="CJ7" s="65" t="s">
        <v>112</v>
      </c>
      <c r="CK7" s="65" t="s">
        <v>110</v>
      </c>
      <c r="CL7" s="62"/>
      <c r="CM7" s="64">
        <f>CM8</f>
        <v>78811</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5">DA8</f>
        <v>0</v>
      </c>
      <c r="DB7" s="65">
        <f t="shared" si="15"/>
        <v>0</v>
      </c>
      <c r="DC7" s="65">
        <f t="shared" si="15"/>
        <v>0</v>
      </c>
      <c r="DD7" s="65">
        <f t="shared" si="15"/>
        <v>0</v>
      </c>
      <c r="DE7" s="65">
        <f t="shared" si="15"/>
        <v>123.1</v>
      </c>
      <c r="DF7" s="65">
        <f t="shared" si="15"/>
        <v>92.3</v>
      </c>
      <c r="DG7" s="65">
        <f t="shared" si="15"/>
        <v>85.4</v>
      </c>
      <c r="DH7" s="65">
        <f t="shared" si="15"/>
        <v>76.3</v>
      </c>
      <c r="DI7" s="65">
        <f t="shared" si="15"/>
        <v>64.099999999999994</v>
      </c>
      <c r="DJ7" s="62"/>
      <c r="DK7" s="65">
        <f>DK8</f>
        <v>115.3</v>
      </c>
      <c r="DL7" s="65">
        <f t="shared" ref="DL7:DT7" si="16">DL8</f>
        <v>119.4</v>
      </c>
      <c r="DM7" s="65">
        <f t="shared" si="16"/>
        <v>97.2</v>
      </c>
      <c r="DN7" s="65">
        <f t="shared" si="16"/>
        <v>109.7</v>
      </c>
      <c r="DO7" s="65">
        <f t="shared" si="16"/>
        <v>105.6</v>
      </c>
      <c r="DP7" s="65">
        <f t="shared" si="16"/>
        <v>230</v>
      </c>
      <c r="DQ7" s="65">
        <f t="shared" si="16"/>
        <v>244.3</v>
      </c>
      <c r="DR7" s="65">
        <f t="shared" si="16"/>
        <v>238.1</v>
      </c>
      <c r="DS7" s="65">
        <f t="shared" si="16"/>
        <v>261.8</v>
      </c>
      <c r="DT7" s="65">
        <f t="shared" si="16"/>
        <v>268.7</v>
      </c>
      <c r="DU7" s="62"/>
    </row>
    <row r="8" spans="1:125" s="67" customFormat="1" x14ac:dyDescent="0.15">
      <c r="A8" s="50"/>
      <c r="B8" s="68">
        <v>2016</v>
      </c>
      <c r="C8" s="68">
        <v>262102</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33</v>
      </c>
      <c r="S8" s="70" t="s">
        <v>122</v>
      </c>
      <c r="T8" s="70" t="s">
        <v>123</v>
      </c>
      <c r="U8" s="71">
        <v>2380</v>
      </c>
      <c r="V8" s="71">
        <v>72</v>
      </c>
      <c r="W8" s="71">
        <v>100</v>
      </c>
      <c r="X8" s="70" t="s">
        <v>124</v>
      </c>
      <c r="Y8" s="72">
        <v>265.10000000000002</v>
      </c>
      <c r="Z8" s="72">
        <v>244.6</v>
      </c>
      <c r="AA8" s="72">
        <v>245.3</v>
      </c>
      <c r="AB8" s="72">
        <v>215.4</v>
      </c>
      <c r="AC8" s="72">
        <v>195.9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62.3</v>
      </c>
      <c r="BG8" s="72">
        <v>58.8</v>
      </c>
      <c r="BH8" s="72">
        <v>48.6</v>
      </c>
      <c r="BI8" s="72">
        <v>53.6</v>
      </c>
      <c r="BJ8" s="72">
        <v>48.9</v>
      </c>
      <c r="BK8" s="72">
        <v>51.9</v>
      </c>
      <c r="BL8" s="72">
        <v>59.2</v>
      </c>
      <c r="BM8" s="72">
        <v>64.5</v>
      </c>
      <c r="BN8" s="72">
        <v>60</v>
      </c>
      <c r="BO8" s="72">
        <v>52.8</v>
      </c>
      <c r="BP8" s="69">
        <v>45.2</v>
      </c>
      <c r="BQ8" s="73">
        <v>9385</v>
      </c>
      <c r="BR8" s="73">
        <v>8533</v>
      </c>
      <c r="BS8" s="73">
        <v>8824</v>
      </c>
      <c r="BT8" s="74">
        <v>7431</v>
      </c>
      <c r="BU8" s="74">
        <v>6433</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78811</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115.3</v>
      </c>
      <c r="DL8" s="72">
        <v>119.4</v>
      </c>
      <c r="DM8" s="72">
        <v>97.2</v>
      </c>
      <c r="DN8" s="72">
        <v>109.7</v>
      </c>
      <c r="DO8" s="72">
        <v>105.6</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久津輪 航</dc:creator>
  <cp:lastModifiedBy>久津輪 航</cp:lastModifiedBy>
  <cp:lastPrinted>2018-03-15T09:08:09Z</cp:lastPrinted>
  <dcterms:created xsi:type="dcterms:W3CDTF">2018-03-06T09:44:25Z</dcterms:created>
  <dcterms:modified xsi:type="dcterms:W3CDTF">2018-03-16T09:18:17Z</dcterms:modified>
</cp:coreProperties>
</file>