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755" yWindow="90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<sst xmlns="http://schemas.openxmlformats.org/spreadsheetml/2006/main" count="217" uniqueCount="107">
  <si>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</si>
  <si>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</si>
  <si>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</si>
  <si>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</si>
  <si>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</si>
  <si>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</si>
  <si>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</si>
  <si>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</si>
  <si>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</si>
  <si>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</si>
  <si>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</si>
  <si>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</si>
  <si>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</si>
  <si>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</si>
  <si>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</si>
  <si>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</si>
  <si>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</si>
  <si>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</si>
  <si>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</si>
  <si>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</si>
  <si>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</si>
  <si>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</si>
  <si>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</si>
  <si>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</si>
  <si>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</si>
  <si>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</si>
  <si>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</si>
  <si>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</si>
  <si>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</si>
  <si>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</si>
  <si>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</si>
  <si>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</si>
  <si>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</si>
  <si>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</si>
  <si>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</si>
  <si>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</si>
  <si>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</si>
  <si>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</si>
  <si>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</si>
  <si>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</si>
  <si>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</si>
  <si>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</si>
  <si>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</si>
  <si>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</si>
  <si>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</si>
  <si>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</si>
  <si>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</si>
  <si>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</si>
  <si>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</si>
  <si>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</si>
  <si>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</si>
  <si>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</si>
  <si>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</si>
  <si>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</si>
  <si>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</si>
  <si>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</si>
  <si>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</si>
  <si>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</si>
  <si>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</si>
  <si>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</si>
  <si>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</si>
  <si>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</si>
  <si>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</si>
  <si>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</si>
  <si>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</si>
  <si>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</si>
  <si>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</si>
  <si>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</si>
  <si>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</si>
  <si>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</si>
  <si>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</si>
  <si>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</si>
  <si>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</si>
  <si>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</si>
  <si>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</si>
  <si>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</si>
  <si>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</si>
  <si>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</si>
  <si>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</si>
  <si>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</si>
  <si>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</si>
  <si>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</si>
  <si>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</si>
  <si>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</si>
  <si>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</si>
  <si>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</si>
  <si>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</si>
  <si>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</si>
  <si>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</si>
  <si>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</si>
  <si>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</si>
  <si>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</si>
  <si>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</si>
  <si>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与謝野町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</si>
  <si>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</si>
  <si>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</si>
  <si>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</si>
  <si>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</si>
  <si>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</si>
  <si>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</si>
  <si>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</si>
  <si>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</si>
  <si>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</si>
  <si>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</si>
  <si>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平成27年度では地方公営企業会計制度見直しにより発生した長期前受金戻入の影響と経費削減で経常利益が生じた。
②累積欠損金比率
平成26年度で地方公営企業会計制度見直しにより0％になった。
③流動比率
100％以上で短期債務に対して支払う現金等があり、負債を賄えている状況である。
④企業債残高対給水収益比率
類似団体平均値よりも高く、料金収入の水準を見直す必要がある。
⑤料金回収率
平成27年度では100％を上回ったが、適切な料金収入の確保が必要である。
⑥給水原価
大規模な建設改良事業が完了したことにより、支払利息と減価償却費もピークを過ぎ、今後は減少傾向にある。
⑦施設利用率
施設能力に対して50％以下の使用率であり、人口減少等で配水量が減少していることが原因である。
⑧有収率
類似団体平均値を上回っており、計画的に老朽配水管の布設替を行ってきた成果がでている。</t>
    <rPh sb="32" eb="34">
      <t>ハッセイ</t>
    </rPh>
    <rPh sb="36" eb="38">
      <t>チョウキ</t>
    </rPh>
    <rPh sb="38" eb="41">
      <t>マエウケキン</t>
    </rPh>
    <rPh sb="41" eb="43">
      <t>レイニュウ</t>
    </rPh>
    <rPh sb="44" eb="46">
      <t>エイキョウ</t>
    </rPh>
    <rPh sb="47" eb="49">
      <t>ケイヒ</t>
    </rPh>
    <rPh sb="49" eb="51">
      <t>サクゲン</t>
    </rPh>
    <rPh sb="52" eb="54">
      <t>ケイジョウ</t>
    </rPh>
    <rPh sb="54" eb="56">
      <t>リエキ</t>
    </rPh>
    <rPh sb="57" eb="58">
      <t>ショウ</t>
    </rPh>
    <rPh sb="200" eb="202">
      <t>ヘイセイ</t>
    </rPh>
    <rPh sb="204" eb="206">
      <t>ネンド</t>
    </rPh>
    <rPh sb="213" eb="215">
      <t>ウワマワ</t>
    </rPh>
    <phoneticPr fontId="4"/>
  </si>
  <si>
    <t>①有形固定資産減価償却率
類似団体平均値を上回っており、償却資産の減価償却が約50％完了した状況であり、近年比率が上昇傾向にあるため、計画に基づく着実な施設更新が必要である。
②管路経年化率
類似団体平均値を下回っており、計画的に老朽配水管の布設替を行ってきた成果がでている。
③管路更新率
平成25年度以降0％であるが、計画に基づく老朽配水管の布設替が平成24年度で完了したことによる。</t>
    <phoneticPr fontId="4"/>
  </si>
  <si>
    <t>平成8年度から平成24年度にかけて浄水場等の施設改良、老朽配水管の布設替を計画的に行ってきたため、特に管路経年化率では類似団体平均値を下回り一定の成果がでている。
しかしながら、施設改良を行ってきた結果、減価償却費、企業債の支払利息等が著しく増加し、平成13年度から経常収支の赤字が続いており平成27年度では黒字に転じたものの、非常に厳しい経営状況である。
経常収支の赤字を将来的に解消し、安定した経営をするためには、適切な料金収入の確保が必要である。</t>
    <rPh sb="146" eb="148">
      <t>ヘイセイ</t>
    </rPh>
    <rPh sb="150" eb="152">
      <t>ネンド</t>
    </rPh>
    <rPh sb="154" eb="156">
      <t>クロジ</t>
    </rPh>
    <rPh sb="157" eb="158">
      <t>テン</t>
    </rPh>
    <rPh sb="187" eb="190">
      <t>ショウライテキ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</si>
</sst>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0.87</c:v>
                </c:pt>
                <c:pt idx="1">
                  <c:v>0.87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5529344"/>
        <c:axId val="4869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45529344"/>
        <c:axId val="48697728"/>
      </c:lineChart>
      <c:dateAx>
        <c:axId val="45529344"/>
        <c:scaling>
          <c:orientation val="minMax"/>
        </c:scaling>
        <c:delete val="1"/>
        <c:axPos val="b"/>
        <c:numFmt formatCode="ge" sourceLinked="1"/>
        <c:majorTickMark val="none"/>
        <c:minorTickMark val="none"/>
        <c:tickLblPos val="none"/>
        <c:crossAx val="48697728"/>
        <c:crosses val="autoZero"/>
        <c:auto val="1"/>
        <c:lblOffset val="100"/>
        <c:baseTimeUnit val="years"/>
      </c:dateAx>
      <c:valAx>
        <c:axId val="486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46.98</c:v>
                </c:pt>
                <c:pt idx="1">
                  <c:v>46.12</c:v>
                </c:pt>
                <c:pt idx="2">
                  <c:v>45.81</c:v>
                </c:pt>
                <c:pt idx="3">
                  <c:v>42.81</c:v>
                </c:pt>
                <c:pt idx="4">
                  <c:v>42.83</c:v>
                </c:pt>
              </c:numCache>
            </c:numRef>
          </c:val>
        </c:ser>
        <c:dLbls>
          <c:showLegendKey val="0"/>
          <c:showVal val="0"/>
          <c:showCatName val="0"/>
          <c:showSerName val="0"/>
          <c:showPercent val="0"/>
          <c:showBubbleSize val="0"/>
        </c:dLbls>
        <c:gapWidth val="150"/>
        <c:axId val="32322304"/>
        <c:axId val="323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32322304"/>
        <c:axId val="32324224"/>
      </c:lineChart>
      <c:dateAx>
        <c:axId val="32322304"/>
        <c:scaling>
          <c:orientation val="minMax"/>
        </c:scaling>
        <c:delete val="1"/>
        <c:axPos val="b"/>
        <c:numFmt formatCode="ge" sourceLinked="1"/>
        <c:majorTickMark val="none"/>
        <c:minorTickMark val="none"/>
        <c:tickLblPos val="none"/>
        <c:crossAx val="32324224"/>
        <c:crosses val="autoZero"/>
        <c:auto val="1"/>
        <c:lblOffset val="100"/>
        <c:baseTimeUnit val="years"/>
      </c:dateAx>
      <c:valAx>
        <c:axId val="323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95.39</c:v>
                </c:pt>
                <c:pt idx="1">
                  <c:v>93.47</c:v>
                </c:pt>
                <c:pt idx="2">
                  <c:v>94.12</c:v>
                </c:pt>
                <c:pt idx="3">
                  <c:v>95.72</c:v>
                </c:pt>
                <c:pt idx="4">
                  <c:v>96.76</c:v>
                </c:pt>
              </c:numCache>
            </c:numRef>
          </c:val>
        </c:ser>
        <c:dLbls>
          <c:showLegendKey val="0"/>
          <c:showVal val="0"/>
          <c:showCatName val="0"/>
          <c:showSerName val="0"/>
          <c:showPercent val="0"/>
          <c:showBubbleSize val="0"/>
        </c:dLbls>
        <c:gapWidth val="150"/>
        <c:axId val="32354688"/>
        <c:axId val="323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32354688"/>
        <c:axId val="32356608"/>
      </c:lineChart>
      <c:dateAx>
        <c:axId val="32354688"/>
        <c:scaling>
          <c:orientation val="minMax"/>
        </c:scaling>
        <c:delete val="1"/>
        <c:axPos val="b"/>
        <c:numFmt formatCode="ge" sourceLinked="1"/>
        <c:majorTickMark val="none"/>
        <c:minorTickMark val="none"/>
        <c:tickLblPos val="none"/>
        <c:crossAx val="32356608"/>
        <c:crosses val="autoZero"/>
        <c:auto val="1"/>
        <c:lblOffset val="100"/>
        <c:baseTimeUnit val="years"/>
      </c:dateAx>
      <c:valAx>
        <c:axId val="323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89.35</c:v>
                </c:pt>
                <c:pt idx="1">
                  <c:v>83.56</c:v>
                </c:pt>
                <c:pt idx="2">
                  <c:v>87.87</c:v>
                </c:pt>
                <c:pt idx="3">
                  <c:v>94.28</c:v>
                </c:pt>
                <c:pt idx="4">
                  <c:v>102.62</c:v>
                </c:pt>
              </c:numCache>
            </c:numRef>
          </c:val>
        </c:ser>
        <c:dLbls>
          <c:showLegendKey val="0"/>
          <c:showVal val="0"/>
          <c:showCatName val="0"/>
          <c:showSerName val="0"/>
          <c:showPercent val="0"/>
          <c:showBubbleSize val="0"/>
        </c:dLbls>
        <c:gapWidth val="150"/>
        <c:axId val="69491712"/>
        <c:axId val="761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69491712"/>
        <c:axId val="76113408"/>
      </c:lineChart>
      <c:dateAx>
        <c:axId val="69491712"/>
        <c:scaling>
          <c:orientation val="minMax"/>
        </c:scaling>
        <c:delete val="1"/>
        <c:axPos val="b"/>
        <c:numFmt formatCode="ge" sourceLinked="1"/>
        <c:majorTickMark val="none"/>
        <c:minorTickMark val="none"/>
        <c:tickLblPos val="none"/>
        <c:crossAx val="76113408"/>
        <c:crosses val="autoZero"/>
        <c:auto val="1"/>
        <c:lblOffset val="100"/>
        <c:baseTimeUnit val="years"/>
      </c:dateAx>
      <c:valAx>
        <c:axId val="76113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4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44.22</c:v>
                </c:pt>
                <c:pt idx="1">
                  <c:v>45.51</c:v>
                </c:pt>
                <c:pt idx="2">
                  <c:v>48.2</c:v>
                </c:pt>
                <c:pt idx="3">
                  <c:v>50.65</c:v>
                </c:pt>
                <c:pt idx="4">
                  <c:v>52.87</c:v>
                </c:pt>
              </c:numCache>
            </c:numRef>
          </c:val>
        </c:ser>
        <c:dLbls>
          <c:showLegendKey val="0"/>
          <c:showVal val="0"/>
          <c:showCatName val="0"/>
          <c:showSerName val="0"/>
          <c:showPercent val="0"/>
          <c:showBubbleSize val="0"/>
        </c:dLbls>
        <c:gapWidth val="150"/>
        <c:axId val="81532416"/>
        <c:axId val="815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81532416"/>
        <c:axId val="81534336"/>
      </c:lineChart>
      <c:dateAx>
        <c:axId val="81532416"/>
        <c:scaling>
          <c:orientation val="minMax"/>
        </c:scaling>
        <c:delete val="1"/>
        <c:axPos val="b"/>
        <c:numFmt formatCode="ge" sourceLinked="1"/>
        <c:majorTickMark val="none"/>
        <c:minorTickMark val="none"/>
        <c:tickLblPos val="none"/>
        <c:crossAx val="81534336"/>
        <c:crosses val="autoZero"/>
        <c:auto val="1"/>
        <c:lblOffset val="100"/>
        <c:baseTimeUnit val="years"/>
      </c:dateAx>
      <c:valAx>
        <c:axId val="815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4.07</c:v>
                </c:pt>
                <c:pt idx="1">
                  <c:v>2.77</c:v>
                </c:pt>
                <c:pt idx="2">
                  <c:v>2.74</c:v>
                </c:pt>
                <c:pt idx="3">
                  <c:v>2.72</c:v>
                </c:pt>
                <c:pt idx="4">
                  <c:v>3.18</c:v>
                </c:pt>
              </c:numCache>
            </c:numRef>
          </c:val>
        </c:ser>
        <c:dLbls>
          <c:showLegendKey val="0"/>
          <c:showVal val="0"/>
          <c:showCatName val="0"/>
          <c:showSerName val="0"/>
          <c:showPercent val="0"/>
          <c:showBubbleSize val="0"/>
        </c:dLbls>
        <c:gapWidth val="150"/>
        <c:axId val="85566208"/>
        <c:axId val="870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85566208"/>
        <c:axId val="87028864"/>
      </c:lineChart>
      <c:dateAx>
        <c:axId val="85566208"/>
        <c:scaling>
          <c:orientation val="minMax"/>
        </c:scaling>
        <c:delete val="1"/>
        <c:axPos val="b"/>
        <c:numFmt formatCode="ge" sourceLinked="1"/>
        <c:majorTickMark val="none"/>
        <c:minorTickMark val="none"/>
        <c:tickLblPos val="none"/>
        <c:crossAx val="87028864"/>
        <c:crosses val="autoZero"/>
        <c:auto val="1"/>
        <c:lblOffset val="100"/>
        <c:baseTimeUnit val="years"/>
      </c:dateAx>
      <c:valAx>
        <c:axId val="870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12.18</c:v>
                </c:pt>
                <c:pt idx="1">
                  <c:v>20.87</c:v>
                </c:pt>
                <c:pt idx="2">
                  <c:v>14.07</c:v>
                </c:pt>
                <c:pt idx="3" formatCode="#,##0.00;&quot;△&quot;#,##0.00">
                  <c:v>0</c:v>
                </c:pt>
                <c:pt idx="4" formatCode="#,##0.00;&quot;△&quot;#,##0.00">
                  <c:v>0</c:v>
                </c:pt>
              </c:numCache>
            </c:numRef>
          </c:val>
        </c:ser>
        <c:dLbls>
          <c:showLegendKey val="0"/>
          <c:showVal val="0"/>
          <c:showCatName val="0"/>
          <c:showSerName val="0"/>
          <c:showPercent val="0"/>
          <c:showBubbleSize val="0"/>
        </c:dLbls>
        <c:gapWidth val="150"/>
        <c:axId val="31431680"/>
        <c:axId val="3143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31431680"/>
        <c:axId val="31433856"/>
      </c:lineChart>
      <c:dateAx>
        <c:axId val="31431680"/>
        <c:scaling>
          <c:orientation val="minMax"/>
        </c:scaling>
        <c:delete val="1"/>
        <c:axPos val="b"/>
        <c:numFmt formatCode="ge" sourceLinked="1"/>
        <c:majorTickMark val="none"/>
        <c:minorTickMark val="none"/>
        <c:tickLblPos val="none"/>
        <c:crossAx val="31433856"/>
        <c:crosses val="autoZero"/>
        <c:auto val="1"/>
        <c:lblOffset val="100"/>
        <c:baseTimeUnit val="years"/>
      </c:dateAx>
      <c:valAx>
        <c:axId val="31433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968.17</c:v>
                </c:pt>
                <c:pt idx="1">
                  <c:v>1037.33</c:v>
                </c:pt>
                <c:pt idx="2">
                  <c:v>1576.51</c:v>
                </c:pt>
                <c:pt idx="3">
                  <c:v>356.59</c:v>
                </c:pt>
                <c:pt idx="4">
                  <c:v>354.19</c:v>
                </c:pt>
              </c:numCache>
            </c:numRef>
          </c:val>
        </c:ser>
        <c:dLbls>
          <c:showLegendKey val="0"/>
          <c:showVal val="0"/>
          <c:showCatName val="0"/>
          <c:showSerName val="0"/>
          <c:showPercent val="0"/>
          <c:showBubbleSize val="0"/>
        </c:dLbls>
        <c:gapWidth val="150"/>
        <c:axId val="31443968"/>
        <c:axId val="314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31443968"/>
        <c:axId val="31450240"/>
      </c:lineChart>
      <c:dateAx>
        <c:axId val="31443968"/>
        <c:scaling>
          <c:orientation val="minMax"/>
        </c:scaling>
        <c:delete val="1"/>
        <c:axPos val="b"/>
        <c:numFmt formatCode="ge" sourceLinked="1"/>
        <c:majorTickMark val="none"/>
        <c:minorTickMark val="none"/>
        <c:tickLblPos val="none"/>
        <c:crossAx val="31450240"/>
        <c:crosses val="autoZero"/>
        <c:auto val="1"/>
        <c:lblOffset val="100"/>
        <c:baseTimeUnit val="years"/>
      </c:dateAx>
      <c:valAx>
        <c:axId val="3145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683.26</c:v>
                </c:pt>
                <c:pt idx="1">
                  <c:v>678.74</c:v>
                </c:pt>
                <c:pt idx="2">
                  <c:v>644.21</c:v>
                </c:pt>
                <c:pt idx="3">
                  <c:v>641.30999999999995</c:v>
                </c:pt>
                <c:pt idx="4">
                  <c:v>593.96</c:v>
                </c:pt>
              </c:numCache>
            </c:numRef>
          </c:val>
        </c:ser>
        <c:dLbls>
          <c:showLegendKey val="0"/>
          <c:showVal val="0"/>
          <c:showCatName val="0"/>
          <c:showSerName val="0"/>
          <c:showPercent val="0"/>
          <c:showBubbleSize val="0"/>
        </c:dLbls>
        <c:gapWidth val="150"/>
        <c:axId val="32119040"/>
        <c:axId val="321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32119040"/>
        <c:axId val="32121216"/>
      </c:lineChart>
      <c:dateAx>
        <c:axId val="32119040"/>
        <c:scaling>
          <c:orientation val="minMax"/>
        </c:scaling>
        <c:delete val="1"/>
        <c:axPos val="b"/>
        <c:numFmt formatCode="ge" sourceLinked="1"/>
        <c:majorTickMark val="none"/>
        <c:minorTickMark val="none"/>
        <c:tickLblPos val="none"/>
        <c:crossAx val="32121216"/>
        <c:crosses val="autoZero"/>
        <c:auto val="1"/>
        <c:lblOffset val="100"/>
        <c:baseTimeUnit val="years"/>
      </c:dateAx>
      <c:valAx>
        <c:axId val="32121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1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88.07</c:v>
                </c:pt>
                <c:pt idx="1">
                  <c:v>79.33</c:v>
                </c:pt>
                <c:pt idx="2">
                  <c:v>85.82</c:v>
                </c:pt>
                <c:pt idx="3">
                  <c:v>88.62</c:v>
                </c:pt>
                <c:pt idx="4">
                  <c:v>101.71</c:v>
                </c:pt>
              </c:numCache>
            </c:numRef>
          </c:val>
        </c:ser>
        <c:dLbls>
          <c:showLegendKey val="0"/>
          <c:showVal val="0"/>
          <c:showCatName val="0"/>
          <c:showSerName val="0"/>
          <c:showPercent val="0"/>
          <c:showBubbleSize val="0"/>
        </c:dLbls>
        <c:gapWidth val="150"/>
        <c:axId val="32130944"/>
        <c:axId val="321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32130944"/>
        <c:axId val="32149504"/>
      </c:lineChart>
      <c:dateAx>
        <c:axId val="32130944"/>
        <c:scaling>
          <c:orientation val="minMax"/>
        </c:scaling>
        <c:delete val="1"/>
        <c:axPos val="b"/>
        <c:numFmt formatCode="ge" sourceLinked="1"/>
        <c:majorTickMark val="none"/>
        <c:minorTickMark val="none"/>
        <c:tickLblPos val="none"/>
        <c:crossAx val="32149504"/>
        <c:crosses val="autoZero"/>
        <c:auto val="1"/>
        <c:lblOffset val="100"/>
        <c:baseTimeUnit val="years"/>
      </c:dateAx>
      <c:valAx>
        <c:axId val="321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195.15</c:v>
                </c:pt>
                <c:pt idx="1">
                  <c:v>216.8</c:v>
                </c:pt>
                <c:pt idx="2">
                  <c:v>200.59</c:v>
                </c:pt>
                <c:pt idx="3">
                  <c:v>194.21</c:v>
                </c:pt>
                <c:pt idx="4">
                  <c:v>169.4</c:v>
                </c:pt>
              </c:numCache>
            </c:numRef>
          </c:val>
        </c:ser>
        <c:dLbls>
          <c:showLegendKey val="0"/>
          <c:showVal val="0"/>
          <c:showCatName val="0"/>
          <c:showSerName val="0"/>
          <c:showPercent val="0"/>
          <c:showBubbleSize val="0"/>
        </c:dLbls>
        <c:gapWidth val="150"/>
        <c:axId val="32257152"/>
        <c:axId val="322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32257152"/>
        <c:axId val="32259072"/>
      </c:lineChart>
      <c:dateAx>
        <c:axId val="32257152"/>
        <c:scaling>
          <c:orientation val="minMax"/>
        </c:scaling>
        <c:delete val="1"/>
        <c:axPos val="b"/>
        <c:numFmt formatCode="ge" sourceLinked="1"/>
        <c:majorTickMark val="none"/>
        <c:minorTickMark val="none"/>
        <c:tickLblPos val="none"/>
        <c:crossAx val="32259072"/>
        <c:crosses val="autoZero"/>
        <c:auto val="1"/>
        <c:lblOffset val="100"/>
        <c:baseTimeUnit val="years"/>
      </c:dateAx>
      <c:valAx>
        <c:axId val="322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京都府　与謝野町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22966</v>
      </c>
      <c r="AJ8" s="75"/>
      <c r="AK8" s="75"/>
      <c r="AL8" s="75"/>
      <c r="AM8" s="75"/>
      <c r="AN8" s="75"/>
      <c r="AO8" s="75"/>
      <c r="AP8" s="76"/>
      <c r="AQ8" s="57">
        <f>データ!R6</f>
        <v>108.38</v>
      </c>
      <c r="AR8" s="57"/>
      <c r="AS8" s="57"/>
      <c r="AT8" s="57"/>
      <c r="AU8" s="57"/>
      <c r="AV8" s="57"/>
      <c r="AW8" s="57"/>
      <c r="AX8" s="57"/>
      <c r="AY8" s="57">
        <f>データ!S6</f>
        <v>211.9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48.4</v>
      </c>
      <c r="K10" s="57"/>
      <c r="L10" s="57"/>
      <c r="M10" s="57"/>
      <c r="N10" s="57"/>
      <c r="O10" s="57"/>
      <c r="P10" s="57"/>
      <c r="Q10" s="57"/>
      <c r="R10" s="57">
        <f>データ!O6</f>
        <v>99.88</v>
      </c>
      <c r="S10" s="57"/>
      <c r="T10" s="57"/>
      <c r="U10" s="57"/>
      <c r="V10" s="57"/>
      <c r="W10" s="57"/>
      <c r="X10" s="57"/>
      <c r="Y10" s="57"/>
      <c r="Z10" s="65">
        <f>データ!P6</f>
        <v>3184</v>
      </c>
      <c r="AA10" s="65"/>
      <c r="AB10" s="65"/>
      <c r="AC10" s="65"/>
      <c r="AD10" s="65"/>
      <c r="AE10" s="65"/>
      <c r="AF10" s="65"/>
      <c r="AG10" s="65"/>
      <c r="AH10" s="2"/>
      <c r="AI10" s="65">
        <f>データ!T6</f>
        <v>5877</v>
      </c>
      <c r="AJ10" s="65"/>
      <c r="AK10" s="65"/>
      <c r="AL10" s="65"/>
      <c r="AM10" s="65"/>
      <c r="AN10" s="65"/>
      <c r="AO10" s="65"/>
      <c r="AP10" s="65"/>
      <c r="AQ10" s="57">
        <f>データ!U6</f>
        <v>2.6</v>
      </c>
      <c r="AR10" s="57"/>
      <c r="AS10" s="57"/>
      <c r="AT10" s="57"/>
      <c r="AU10" s="57"/>
      <c r="AV10" s="57"/>
      <c r="AW10" s="57"/>
      <c r="AX10" s="57"/>
      <c r="AY10" s="57">
        <f>データ!V6</f>
        <v>2260.38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264652</v>
      </c>
      <c r="D6" s="31">
        <f t="shared" si="3"/>
        <v>46</v>
      </c>
      <c r="E6" s="31">
        <f t="shared" si="3"/>
        <v>1</v>
      </c>
      <c r="F6" s="31">
        <f t="shared" si="3"/>
        <v>0</v>
      </c>
      <c r="G6" s="31">
        <f t="shared" si="3"/>
        <v>1</v>
      </c>
      <c r="H6" s="31" t="str">
        <f t="shared" si="3"/>
        <v>京都府　与謝野町</v>
      </c>
      <c r="I6" s="31" t="str">
        <f t="shared" si="3"/>
        <v>法適用</v>
      </c>
      <c r="J6" s="31" t="str">
        <f t="shared" si="3"/>
        <v>水道事業</v>
      </c>
      <c r="K6" s="31" t="str">
        <f t="shared" si="3"/>
        <v>末端給水事業</v>
      </c>
      <c r="L6" s="31" t="str">
        <f t="shared" si="3"/>
        <v>A8</v>
      </c>
      <c r="M6" s="32" t="str">
        <f t="shared" si="3"/>
        <v>-</v>
      </c>
      <c r="N6" s="32">
        <f t="shared" si="3"/>
        <v>48.4</v>
      </c>
      <c r="O6" s="32">
        <f t="shared" si="3"/>
        <v>99.88</v>
      </c>
      <c r="P6" s="32">
        <f t="shared" si="3"/>
        <v>3184</v>
      </c>
      <c r="Q6" s="32">
        <f t="shared" si="3"/>
        <v>22966</v>
      </c>
      <c r="R6" s="32">
        <f t="shared" si="3"/>
        <v>108.38</v>
      </c>
      <c r="S6" s="32">
        <f t="shared" si="3"/>
        <v>211.9</v>
      </c>
      <c r="T6" s="32">
        <f t="shared" si="3"/>
        <v>5877</v>
      </c>
      <c r="U6" s="32">
        <f t="shared" si="3"/>
        <v>2.6</v>
      </c>
      <c r="V6" s="32">
        <f t="shared" si="3"/>
        <v>2260.38</v>
      </c>
      <c r="W6" s="33">
        <f>IF(W7="",NA(),W7)</f>
        <v>89.35</v>
      </c>
      <c r="X6" s="33">
        <f t="shared" ref="X6:AF6" si="4">IF(X7="",NA(),X7)</f>
        <v>83.56</v>
      </c>
      <c r="Y6" s="33">
        <f t="shared" si="4"/>
        <v>87.87</v>
      </c>
      <c r="Z6" s="33">
        <f t="shared" si="4"/>
        <v>94.28</v>
      </c>
      <c r="AA6" s="33">
        <f t="shared" si="4"/>
        <v>102.62</v>
      </c>
      <c r="AB6" s="33">
        <f t="shared" si="4"/>
        <v>104.82</v>
      </c>
      <c r="AC6" s="33">
        <f t="shared" si="4"/>
        <v>104.95</v>
      </c>
      <c r="AD6" s="33">
        <f t="shared" si="4"/>
        <v>105.53</v>
      </c>
      <c r="AE6" s="33">
        <f t="shared" si="4"/>
        <v>107.2</v>
      </c>
      <c r="AF6" s="33">
        <f t="shared" si="4"/>
        <v>106.62</v>
      </c>
      <c r="AG6" s="32" t="str">
        <f>IF(AG7="","",IF(AG7="-","【-】","【"&amp;SUBSTITUTE(TEXT(AG7,"#,##0.00"),"-","△")&amp;"】"))</f>
        <v>【113.56】</v>
      </c>
      <c r="AH6" s="33">
        <f>IF(AH7="",NA(),AH7)</f>
        <v>12.18</v>
      </c>
      <c r="AI6" s="33">
        <f t="shared" ref="AI6:AQ6" si="5">IF(AI7="",NA(),AI7)</f>
        <v>20.87</v>
      </c>
      <c r="AJ6" s="33">
        <f t="shared" si="5"/>
        <v>14.07</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968.17</v>
      </c>
      <c r="AT6" s="33">
        <f t="shared" ref="AT6:BB6" si="6">IF(AT7="",NA(),AT7)</f>
        <v>1037.33</v>
      </c>
      <c r="AU6" s="33">
        <f t="shared" si="6"/>
        <v>1576.51</v>
      </c>
      <c r="AV6" s="33">
        <f t="shared" si="6"/>
        <v>356.59</v>
      </c>
      <c r="AW6" s="33">
        <f t="shared" si="6"/>
        <v>354.19</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683.26</v>
      </c>
      <c r="BE6" s="33">
        <f t="shared" ref="BE6:BM6" si="7">IF(BE7="",NA(),BE7)</f>
        <v>678.74</v>
      </c>
      <c r="BF6" s="33">
        <f t="shared" si="7"/>
        <v>644.21</v>
      </c>
      <c r="BG6" s="33">
        <f t="shared" si="7"/>
        <v>641.30999999999995</v>
      </c>
      <c r="BH6" s="33">
        <f t="shared" si="7"/>
        <v>593.96</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88.07</v>
      </c>
      <c r="BP6" s="33">
        <f t="shared" ref="BP6:BX6" si="8">IF(BP7="",NA(),BP7)</f>
        <v>79.33</v>
      </c>
      <c r="BQ6" s="33">
        <f t="shared" si="8"/>
        <v>85.82</v>
      </c>
      <c r="BR6" s="33">
        <f t="shared" si="8"/>
        <v>88.62</v>
      </c>
      <c r="BS6" s="33">
        <f t="shared" si="8"/>
        <v>101.71</v>
      </c>
      <c r="BT6" s="33">
        <f t="shared" si="8"/>
        <v>90.17</v>
      </c>
      <c r="BU6" s="33">
        <f t="shared" si="8"/>
        <v>90.69</v>
      </c>
      <c r="BV6" s="33">
        <f t="shared" si="8"/>
        <v>90.64</v>
      </c>
      <c r="BW6" s="33">
        <f t="shared" si="8"/>
        <v>93.66</v>
      </c>
      <c r="BX6" s="33">
        <f t="shared" si="8"/>
        <v>92.76</v>
      </c>
      <c r="BY6" s="32" t="str">
        <f>IF(BY7="","",IF(BY7="-","【-】","【"&amp;SUBSTITUTE(TEXT(BY7,"#,##0.00"),"-","△")&amp;"】"))</f>
        <v>【104.99】</v>
      </c>
      <c r="BZ6" s="33">
        <f>IF(BZ7="",NA(),BZ7)</f>
        <v>195.15</v>
      </c>
      <c r="CA6" s="33">
        <f t="shared" ref="CA6:CI6" si="9">IF(CA7="",NA(),CA7)</f>
        <v>216.8</v>
      </c>
      <c r="CB6" s="33">
        <f t="shared" si="9"/>
        <v>200.59</v>
      </c>
      <c r="CC6" s="33">
        <f t="shared" si="9"/>
        <v>194.21</v>
      </c>
      <c r="CD6" s="33">
        <f t="shared" si="9"/>
        <v>169.4</v>
      </c>
      <c r="CE6" s="33">
        <f t="shared" si="9"/>
        <v>210.28</v>
      </c>
      <c r="CF6" s="33">
        <f t="shared" si="9"/>
        <v>211.08</v>
      </c>
      <c r="CG6" s="33">
        <f t="shared" si="9"/>
        <v>213.52</v>
      </c>
      <c r="CH6" s="33">
        <f t="shared" si="9"/>
        <v>208.21</v>
      </c>
      <c r="CI6" s="33">
        <f t="shared" si="9"/>
        <v>208.67</v>
      </c>
      <c r="CJ6" s="32" t="str">
        <f>IF(CJ7="","",IF(CJ7="-","【-】","【"&amp;SUBSTITUTE(TEXT(CJ7,"#,##0.00"),"-","△")&amp;"】"))</f>
        <v>【163.72】</v>
      </c>
      <c r="CK6" s="33">
        <f>IF(CK7="",NA(),CK7)</f>
        <v>46.98</v>
      </c>
      <c r="CL6" s="33">
        <f t="shared" ref="CL6:CT6" si="10">IF(CL7="",NA(),CL7)</f>
        <v>46.12</v>
      </c>
      <c r="CM6" s="33">
        <f t="shared" si="10"/>
        <v>45.81</v>
      </c>
      <c r="CN6" s="33">
        <f t="shared" si="10"/>
        <v>42.81</v>
      </c>
      <c r="CO6" s="33">
        <f t="shared" si="10"/>
        <v>42.83</v>
      </c>
      <c r="CP6" s="33">
        <f t="shared" si="10"/>
        <v>50.49</v>
      </c>
      <c r="CQ6" s="33">
        <f t="shared" si="10"/>
        <v>49.69</v>
      </c>
      <c r="CR6" s="33">
        <f t="shared" si="10"/>
        <v>49.77</v>
      </c>
      <c r="CS6" s="33">
        <f t="shared" si="10"/>
        <v>49.22</v>
      </c>
      <c r="CT6" s="33">
        <f t="shared" si="10"/>
        <v>49.08</v>
      </c>
      <c r="CU6" s="32" t="str">
        <f>IF(CU7="","",IF(CU7="-","【-】","【"&amp;SUBSTITUTE(TEXT(CU7,"#,##0.00"),"-","△")&amp;"】"))</f>
        <v>【59.76】</v>
      </c>
      <c r="CV6" s="33">
        <f>IF(CV7="",NA(),CV7)</f>
        <v>95.39</v>
      </c>
      <c r="CW6" s="33">
        <f t="shared" ref="CW6:DE6" si="11">IF(CW7="",NA(),CW7)</f>
        <v>93.47</v>
      </c>
      <c r="CX6" s="33">
        <f t="shared" si="11"/>
        <v>94.12</v>
      </c>
      <c r="CY6" s="33">
        <f t="shared" si="11"/>
        <v>95.72</v>
      </c>
      <c r="CZ6" s="33">
        <f t="shared" si="11"/>
        <v>96.76</v>
      </c>
      <c r="DA6" s="33">
        <f t="shared" si="11"/>
        <v>78.7</v>
      </c>
      <c r="DB6" s="33">
        <f t="shared" si="11"/>
        <v>80.010000000000005</v>
      </c>
      <c r="DC6" s="33">
        <f t="shared" si="11"/>
        <v>79.98</v>
      </c>
      <c r="DD6" s="33">
        <f t="shared" si="11"/>
        <v>79.48</v>
      </c>
      <c r="DE6" s="33">
        <f t="shared" si="11"/>
        <v>79.3</v>
      </c>
      <c r="DF6" s="32" t="str">
        <f>IF(DF7="","",IF(DF7="-","【-】","【"&amp;SUBSTITUTE(TEXT(DF7,"#,##0.00"),"-","△")&amp;"】"))</f>
        <v>【89.95】</v>
      </c>
      <c r="DG6" s="33">
        <f>IF(DG7="",NA(),DG7)</f>
        <v>44.22</v>
      </c>
      <c r="DH6" s="33">
        <f t="shared" ref="DH6:DP6" si="12">IF(DH7="",NA(),DH7)</f>
        <v>45.51</v>
      </c>
      <c r="DI6" s="33">
        <f t="shared" si="12"/>
        <v>48.2</v>
      </c>
      <c r="DJ6" s="33">
        <f t="shared" si="12"/>
        <v>50.65</v>
      </c>
      <c r="DK6" s="33">
        <f t="shared" si="12"/>
        <v>52.87</v>
      </c>
      <c r="DL6" s="33">
        <f t="shared" si="12"/>
        <v>34.24</v>
      </c>
      <c r="DM6" s="33">
        <f t="shared" si="12"/>
        <v>35.18</v>
      </c>
      <c r="DN6" s="33">
        <f t="shared" si="12"/>
        <v>36.43</v>
      </c>
      <c r="DO6" s="33">
        <f t="shared" si="12"/>
        <v>46.12</v>
      </c>
      <c r="DP6" s="33">
        <f t="shared" si="12"/>
        <v>47.44</v>
      </c>
      <c r="DQ6" s="32" t="str">
        <f>IF(DQ7="","",IF(DQ7="-","【-】","【"&amp;SUBSTITUTE(TEXT(DQ7,"#,##0.00"),"-","△")&amp;"】"))</f>
        <v>【47.18】</v>
      </c>
      <c r="DR6" s="33">
        <f>IF(DR7="",NA(),DR7)</f>
        <v>4.07</v>
      </c>
      <c r="DS6" s="33">
        <f t="shared" ref="DS6:EA6" si="13">IF(DS7="",NA(),DS7)</f>
        <v>2.77</v>
      </c>
      <c r="DT6" s="33">
        <f t="shared" si="13"/>
        <v>2.74</v>
      </c>
      <c r="DU6" s="33">
        <f t="shared" si="13"/>
        <v>2.72</v>
      </c>
      <c r="DV6" s="33">
        <f t="shared" si="13"/>
        <v>3.18</v>
      </c>
      <c r="DW6" s="33">
        <f t="shared" si="13"/>
        <v>6.81</v>
      </c>
      <c r="DX6" s="33">
        <f t="shared" si="13"/>
        <v>8.41</v>
      </c>
      <c r="DY6" s="33">
        <f t="shared" si="13"/>
        <v>8.7200000000000006</v>
      </c>
      <c r="DZ6" s="33">
        <f t="shared" si="13"/>
        <v>9.86</v>
      </c>
      <c r="EA6" s="33">
        <f t="shared" si="13"/>
        <v>11.16</v>
      </c>
      <c r="EB6" s="32" t="str">
        <f>IF(EB7="","",IF(EB7="-","【-】","【"&amp;SUBSTITUTE(TEXT(EB7,"#,##0.00"),"-","△")&amp;"】"))</f>
        <v>【13.18】</v>
      </c>
      <c r="EC6" s="33">
        <f>IF(EC7="",NA(),EC7)</f>
        <v>0.87</v>
      </c>
      <c r="ED6" s="33">
        <f t="shared" ref="ED6:EL6" si="14">IF(ED7="",NA(),ED7)</f>
        <v>0.87</v>
      </c>
      <c r="EE6" s="32">
        <f t="shared" si="14"/>
        <v>0</v>
      </c>
      <c r="EF6" s="32">
        <f t="shared" si="14"/>
        <v>0</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264652</v>
      </c>
      <c r="D7" s="35">
        <v>46</v>
      </c>
      <c r="E7" s="35">
        <v>1</v>
      </c>
      <c r="F7" s="35">
        <v>0</v>
      </c>
      <c r="G7" s="35">
        <v>1</v>
      </c>
      <c r="H7" s="35" t="s">
        <v>93</v>
      </c>
      <c r="I7" s="35" t="s">
        <v>94</v>
      </c>
      <c r="J7" s="35" t="s">
        <v>95</v>
      </c>
      <c r="K7" s="35" t="s">
        <v>96</v>
      </c>
      <c r="L7" s="35" t="s">
        <v>97</v>
      </c>
      <c r="M7" s="36" t="s">
        <v>98</v>
      </c>
      <c r="N7" s="36">
        <v>48.4</v>
      </c>
      <c r="O7" s="36">
        <v>99.88</v>
      </c>
      <c r="P7" s="36">
        <v>3184</v>
      </c>
      <c r="Q7" s="36">
        <v>22966</v>
      </c>
      <c r="R7" s="36">
        <v>108.38</v>
      </c>
      <c r="S7" s="36">
        <v>211.9</v>
      </c>
      <c r="T7" s="36">
        <v>5877</v>
      </c>
      <c r="U7" s="36">
        <v>2.6</v>
      </c>
      <c r="V7" s="36">
        <v>2260.38</v>
      </c>
      <c r="W7" s="36">
        <v>89.35</v>
      </c>
      <c r="X7" s="36">
        <v>83.56</v>
      </c>
      <c r="Y7" s="36">
        <v>87.87</v>
      </c>
      <c r="Z7" s="36">
        <v>94.28</v>
      </c>
      <c r="AA7" s="36">
        <v>102.62</v>
      </c>
      <c r="AB7" s="36">
        <v>104.82</v>
      </c>
      <c r="AC7" s="36">
        <v>104.95</v>
      </c>
      <c r="AD7" s="36">
        <v>105.53</v>
      </c>
      <c r="AE7" s="36">
        <v>107.2</v>
      </c>
      <c r="AF7" s="36">
        <v>106.62</v>
      </c>
      <c r="AG7" s="36">
        <v>113.56</v>
      </c>
      <c r="AH7" s="36">
        <v>12.18</v>
      </c>
      <c r="AI7" s="36">
        <v>20.87</v>
      </c>
      <c r="AJ7" s="36">
        <v>14.07</v>
      </c>
      <c r="AK7" s="36">
        <v>0</v>
      </c>
      <c r="AL7" s="36">
        <v>0</v>
      </c>
      <c r="AM7" s="36">
        <v>26.83</v>
      </c>
      <c r="AN7" s="36">
        <v>26.81</v>
      </c>
      <c r="AO7" s="36">
        <v>28.31</v>
      </c>
      <c r="AP7" s="36">
        <v>13.46</v>
      </c>
      <c r="AQ7" s="36">
        <v>12.59</v>
      </c>
      <c r="AR7" s="36">
        <v>0.87</v>
      </c>
      <c r="AS7" s="36">
        <v>968.17</v>
      </c>
      <c r="AT7" s="36">
        <v>1037.33</v>
      </c>
      <c r="AU7" s="36">
        <v>1576.51</v>
      </c>
      <c r="AV7" s="36">
        <v>356.59</v>
      </c>
      <c r="AW7" s="36">
        <v>354.19</v>
      </c>
      <c r="AX7" s="36">
        <v>1197.1099999999999</v>
      </c>
      <c r="AY7" s="36">
        <v>1002.64</v>
      </c>
      <c r="AZ7" s="36">
        <v>1164.51</v>
      </c>
      <c r="BA7" s="36">
        <v>434.72</v>
      </c>
      <c r="BB7" s="36">
        <v>416.14</v>
      </c>
      <c r="BC7" s="36">
        <v>262.74</v>
      </c>
      <c r="BD7" s="36">
        <v>683.26</v>
      </c>
      <c r="BE7" s="36">
        <v>678.74</v>
      </c>
      <c r="BF7" s="36">
        <v>644.21</v>
      </c>
      <c r="BG7" s="36">
        <v>641.30999999999995</v>
      </c>
      <c r="BH7" s="36">
        <v>593.96</v>
      </c>
      <c r="BI7" s="36">
        <v>532.29999999999995</v>
      </c>
      <c r="BJ7" s="36">
        <v>520.29999999999995</v>
      </c>
      <c r="BK7" s="36">
        <v>498.27</v>
      </c>
      <c r="BL7" s="36">
        <v>495.76</v>
      </c>
      <c r="BM7" s="36">
        <v>487.22</v>
      </c>
      <c r="BN7" s="36">
        <v>276.38</v>
      </c>
      <c r="BO7" s="36">
        <v>88.07</v>
      </c>
      <c r="BP7" s="36">
        <v>79.33</v>
      </c>
      <c r="BQ7" s="36">
        <v>85.82</v>
      </c>
      <c r="BR7" s="36">
        <v>88.62</v>
      </c>
      <c r="BS7" s="36">
        <v>101.71</v>
      </c>
      <c r="BT7" s="36">
        <v>90.17</v>
      </c>
      <c r="BU7" s="36">
        <v>90.69</v>
      </c>
      <c r="BV7" s="36">
        <v>90.64</v>
      </c>
      <c r="BW7" s="36">
        <v>93.66</v>
      </c>
      <c r="BX7" s="36">
        <v>92.76</v>
      </c>
      <c r="BY7" s="36">
        <v>104.99</v>
      </c>
      <c r="BZ7" s="36">
        <v>195.15</v>
      </c>
      <c r="CA7" s="36">
        <v>216.8</v>
      </c>
      <c r="CB7" s="36">
        <v>200.59</v>
      </c>
      <c r="CC7" s="36">
        <v>194.21</v>
      </c>
      <c r="CD7" s="36">
        <v>169.4</v>
      </c>
      <c r="CE7" s="36">
        <v>210.28</v>
      </c>
      <c r="CF7" s="36">
        <v>211.08</v>
      </c>
      <c r="CG7" s="36">
        <v>213.52</v>
      </c>
      <c r="CH7" s="36">
        <v>208.21</v>
      </c>
      <c r="CI7" s="36">
        <v>208.67</v>
      </c>
      <c r="CJ7" s="36">
        <v>163.72</v>
      </c>
      <c r="CK7" s="36">
        <v>46.98</v>
      </c>
      <c r="CL7" s="36">
        <v>46.12</v>
      </c>
      <c r="CM7" s="36">
        <v>45.81</v>
      </c>
      <c r="CN7" s="36">
        <v>42.81</v>
      </c>
      <c r="CO7" s="36">
        <v>42.83</v>
      </c>
      <c r="CP7" s="36">
        <v>50.49</v>
      </c>
      <c r="CQ7" s="36">
        <v>49.69</v>
      </c>
      <c r="CR7" s="36">
        <v>49.77</v>
      </c>
      <c r="CS7" s="36">
        <v>49.22</v>
      </c>
      <c r="CT7" s="36">
        <v>49.08</v>
      </c>
      <c r="CU7" s="36">
        <v>59.76</v>
      </c>
      <c r="CV7" s="36">
        <v>95.39</v>
      </c>
      <c r="CW7" s="36">
        <v>93.47</v>
      </c>
      <c r="CX7" s="36">
        <v>94.12</v>
      </c>
      <c r="CY7" s="36">
        <v>95.72</v>
      </c>
      <c r="CZ7" s="36">
        <v>96.76</v>
      </c>
      <c r="DA7" s="36">
        <v>78.7</v>
      </c>
      <c r="DB7" s="36">
        <v>80.010000000000005</v>
      </c>
      <c r="DC7" s="36">
        <v>79.98</v>
      </c>
      <c r="DD7" s="36">
        <v>79.48</v>
      </c>
      <c r="DE7" s="36">
        <v>79.3</v>
      </c>
      <c r="DF7" s="36">
        <v>89.95</v>
      </c>
      <c r="DG7" s="36">
        <v>44.22</v>
      </c>
      <c r="DH7" s="36">
        <v>45.51</v>
      </c>
      <c r="DI7" s="36">
        <v>48.2</v>
      </c>
      <c r="DJ7" s="36">
        <v>50.65</v>
      </c>
      <c r="DK7" s="36">
        <v>52.87</v>
      </c>
      <c r="DL7" s="36">
        <v>34.24</v>
      </c>
      <c r="DM7" s="36">
        <v>35.18</v>
      </c>
      <c r="DN7" s="36">
        <v>36.43</v>
      </c>
      <c r="DO7" s="36">
        <v>46.12</v>
      </c>
      <c r="DP7" s="36">
        <v>47.44</v>
      </c>
      <c r="DQ7" s="36">
        <v>47.18</v>
      </c>
      <c r="DR7" s="36">
        <v>4.07</v>
      </c>
      <c r="DS7" s="36">
        <v>2.77</v>
      </c>
      <c r="DT7" s="36">
        <v>2.74</v>
      </c>
      <c r="DU7" s="36">
        <v>2.72</v>
      </c>
      <c r="DV7" s="36">
        <v>3.18</v>
      </c>
      <c r="DW7" s="36">
        <v>6.81</v>
      </c>
      <c r="DX7" s="36">
        <v>8.41</v>
      </c>
      <c r="DY7" s="36">
        <v>8.7200000000000006</v>
      </c>
      <c r="DZ7" s="36">
        <v>9.86</v>
      </c>
      <c r="EA7" s="36">
        <v>11.16</v>
      </c>
      <c r="EB7" s="36">
        <v>13.18</v>
      </c>
      <c r="EC7" s="36">
        <v>0.87</v>
      </c>
      <c r="ED7" s="36">
        <v>0.87</v>
      </c>
      <c r="EE7" s="36">
        <v>0</v>
      </c>
      <c r="EF7" s="36">
        <v>0</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dcterms:created xsi:type="dcterms:W3CDTF">2017-02-01T08:44:25Z</dcterms:created>
  <dcterms:modified xsi:type="dcterms:W3CDTF">2017-02-16T11:08:27Z</dcterms:modified>
  <cp:category/>
</cp:coreProperties>
</file>