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akashi-Noma\Desktop\"/>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BB8" i="4" s="1"/>
  <c r="S6" i="5"/>
  <c r="AT8" i="4" s="1"/>
  <c r="R6" i="5"/>
  <c r="Q6" i="5"/>
  <c r="P6" i="5"/>
  <c r="W10" i="4" s="1"/>
  <c r="O6" i="5"/>
  <c r="P10" i="4" s="1"/>
  <c r="N6" i="5"/>
  <c r="I10" i="4" s="1"/>
  <c r="M6" i="5"/>
  <c r="B10" i="4" s="1"/>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D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<sst xmlns="http://schemas.openxmlformats.org/spreadsheetml/2006/main" count="221" uniqueCount="111">
  <si>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</si>
  <si>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</si>
  <si>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</si>
  <si>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</si>
  <si>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</si>
  <si>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</si>
  <si>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</si>
  <si>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</si>
  <si>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</si>
  <si>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</si>
  <si>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</si>
  <si>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</si>
  <si>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</si>
  <si>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</si>
  <si>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</si>
  <si>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</si>
  <si>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</si>
  <si>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</si>
  <si>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</si>
  <si>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</si>
  <si>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</si>
  <si>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</si>
  <si>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</si>
  <si>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</si>
  <si>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</si>
  <si>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</si>
  <si>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</si>
  <si>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</si>
  <si>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</si>
  <si>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</si>
  <si>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</si>
  <si>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</si>
  <si>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</si>
  <si>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</si>
  <si>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</si>
  <si>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</si>
  <si>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</si>
  <si>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</si>
  <si>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</si>
  <si>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</si>
  <si>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</si>
  <si>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</si>
  <si>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</si>
  <si>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</si>
  <si>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</si>
  <si>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</si>
  <si>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</si>
  <si>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</si>
  <si>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</si>
  <si>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</si>
  <si>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</si>
  <si>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</si>
  <si>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</si>
  <si>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</si>
  <si>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</si>
  <si>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</si>
  <si>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</si>
  <si>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</si>
  <si>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</si>
  <si>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</si>
  <si>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</si>
  <si>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</si>
  <si>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</si>
  <si>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</si>
  <si>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</si>
  <si>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</si>
  <si>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</si>
  <si>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</si>
  <si>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</si>
  <si>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</si>
  <si>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</si>
  <si>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</si>
  <si>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</si>
  <si>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</si>
  <si>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</si>
  <si>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</si>
  <si>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</si>
  <si>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</si>
  <si>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</si>
  <si>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</si>
  <si>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</si>
  <si>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</si>
  <si>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</si>
  <si>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</si>
  <si>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</si>
  <si>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</si>
  <si>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</si>
  <si>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</si>
  <si>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</si>
  <si>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</si>
  <si>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</si>
  <si>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</si>
  <si>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</si>
  <si>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</si>
  <si>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</si>
  <si>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</si>
  <si>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京丹波町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</si>
  <si>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</si>
  <si>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</si>
  <si>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</si>
  <si>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</si>
  <si>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</si>
  <si>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</si>
  <si>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</si>
  <si>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</si>
  <si>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</si>
  <si>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</si>
  <si>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</si>
  <si>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平成２８年３月末現在、処理施設は１５地区在り、供用開始後概ね３０年経過が２施設、１５年経過が１１施設、１５年未満が２施設の状況です。　　　　　　　　　　　　　　　　　　　　　　　　　　　　設備の経年化により維持管理コストの内、修繕費が年々増加する見込みであり、平成２６・２７年度に〔農山漁村地域整備交付金制度：機能診断調査（処理場・管路）並びに最適整備構想策定〕事業を実施したところです。　　　　　　　　　　　　　　　　　　　　　　　　　このため、持続可能な施設経営を図るため、維持管理費の削減を図るとともに、特定環境環境保全公共下水道施設４ヶ所も含めた統廃合等の適否化なども含め、効果的な補修・改築等に取組む計画です。</t>
    <rPh sb="23" eb="25">
      <t>キョウヨウ</t>
    </rPh>
    <rPh sb="25" eb="28">
      <t>カイシゴ</t>
    </rPh>
    <rPh sb="28" eb="29">
      <t>オオム</t>
    </rPh>
    <rPh sb="32" eb="33">
      <t>ネン</t>
    </rPh>
    <rPh sb="33" eb="35">
      <t>ケイカ</t>
    </rPh>
    <rPh sb="37" eb="39">
      <t>シセツ</t>
    </rPh>
    <rPh sb="42" eb="43">
      <t>ネン</t>
    </rPh>
    <rPh sb="43" eb="45">
      <t>ケイカ</t>
    </rPh>
    <rPh sb="48" eb="50">
      <t>シセツ</t>
    </rPh>
    <rPh sb="53" eb="54">
      <t>ネン</t>
    </rPh>
    <rPh sb="54" eb="56">
      <t>ミマン</t>
    </rPh>
    <rPh sb="58" eb="60">
      <t>シセツ</t>
    </rPh>
    <rPh sb="61" eb="63">
      <t>ジョウキョウ</t>
    </rPh>
    <rPh sb="97" eb="99">
      <t>ケイネン</t>
    </rPh>
    <rPh sb="99" eb="100">
      <t>カ</t>
    </rPh>
    <rPh sb="111" eb="112">
      <t>ウチ</t>
    </rPh>
    <rPh sb="113" eb="116">
      <t>シュウゼンヒ</t>
    </rPh>
    <rPh sb="224" eb="226">
      <t>ジゾク</t>
    </rPh>
    <rPh sb="226" eb="228">
      <t>カノウ</t>
    </rPh>
    <rPh sb="229" eb="231">
      <t>シセツ</t>
    </rPh>
    <rPh sb="231" eb="233">
      <t>ケイエイ</t>
    </rPh>
    <rPh sb="234" eb="235">
      <t>ハカ</t>
    </rPh>
    <rPh sb="248" eb="249">
      <t>ハカ</t>
    </rPh>
    <rPh sb="280" eb="281">
      <t>トウ</t>
    </rPh>
    <phoneticPr fontId="4"/>
  </si>
  <si>
    <t>本町の下水道事業は現在５事業を経営中であり、旧３町ごとに異なっていた料金体系を平成２３年度に統一化し、その後３か年の経過措置期間を設け現在に至っています。１か月２０㎥当り換算の家庭料金が現在4,104円と相当な高料金を徴収していても、基準外繰入金を充当しなければ赤字経営の状況です。　　　　　　　　　　　　　　　　　　　　　　　　　　　　　　　　　　　　　　　　　　　　　　　　　　   　　　水洗化率が平成２７年度末で約94％であり、施設使用率が50％を割込んでいる現状において、今後も地域内人口が減少し、全施設的に老朽化対策コストが増加する事から、安定した環境保全水処理対策を維持して行くためには、汚水処理経費の一層の削減に努め、また徹底した使用料収入の確保を図りつつ、より最適な処理方法及び適正規模運営を検討し、実施して行く必要があります。　　　　　　　　　　　　　　　　　　　　　　　　　　　　　　　さらには、「広域連携]等による事業維持管理面でのコスト縮減が図れる取組が必要と考えます。</t>
    <rPh sb="102" eb="104">
      <t>ソウトウ</t>
    </rPh>
    <rPh sb="109" eb="111">
      <t>チョウシュウ</t>
    </rPh>
    <rPh sb="117" eb="119">
      <t>キジュン</t>
    </rPh>
    <rPh sb="119" eb="120">
      <t>ガイ</t>
    </rPh>
    <rPh sb="120" eb="122">
      <t>クリイレ</t>
    </rPh>
    <rPh sb="122" eb="123">
      <t>キン</t>
    </rPh>
    <rPh sb="124" eb="126">
      <t>ジュウトウ</t>
    </rPh>
    <rPh sb="131" eb="132">
      <t>アカ</t>
    </rPh>
    <rPh sb="132" eb="133">
      <t>ジ</t>
    </rPh>
    <rPh sb="133" eb="135">
      <t>ケイエイ</t>
    </rPh>
    <rPh sb="136" eb="138">
      <t>ジョウキョウ</t>
    </rPh>
    <rPh sb="197" eb="200">
      <t>スイセンカ</t>
    </rPh>
    <rPh sb="200" eb="201">
      <t>リツ</t>
    </rPh>
    <rPh sb="202" eb="204">
      <t>ヘイセイ</t>
    </rPh>
    <rPh sb="206" eb="208">
      <t>ネンド</t>
    </rPh>
    <rPh sb="208" eb="209">
      <t>マツ</t>
    </rPh>
    <rPh sb="210" eb="211">
      <t>ヤク</t>
    </rPh>
    <rPh sb="218" eb="220">
      <t>シセツ</t>
    </rPh>
    <rPh sb="220" eb="222">
      <t>シヨウ</t>
    </rPh>
    <rPh sb="222" eb="223">
      <t>リツ</t>
    </rPh>
    <rPh sb="228" eb="230">
      <t>ワリコ</t>
    </rPh>
    <rPh sb="234" eb="236">
      <t>ゲンジョウ</t>
    </rPh>
    <rPh sb="241" eb="243">
      <t>コンゴ</t>
    </rPh>
    <rPh sb="254" eb="255">
      <t>ゼン</t>
    </rPh>
    <rPh sb="255" eb="257">
      <t>シセツ</t>
    </rPh>
    <rPh sb="257" eb="258">
      <t>テキ</t>
    </rPh>
    <rPh sb="268" eb="270">
      <t>ゾウカ</t>
    </rPh>
    <rPh sb="272" eb="273">
      <t>コト</t>
    </rPh>
    <phoneticPr fontId="4"/>
  </si>
  <si>
    <r>
      <t>本町における下水処理事業が５事業ある中で、農業集落排水事業が全体の約1/3の処理人口規模となっており、平成２７年度末の現在排水区域内人口は前年比▲1.85％減の4,715人の現状です。　　　　　　　　　　　　　　　　　　　　　　　　</t>
    </r>
    <r>
      <rPr>
        <sz val="10"/>
        <color rgb="FFFF0000"/>
        <rFont val="ＭＳ ゴシック"/>
        <family val="3"/>
        <charset val="128"/>
      </rPr>
      <t xml:space="preserve">　⑧「水洗化率」においては、平成２７年度の本町水洗化率は93.89％まで延び、類似団体平均値に比べ9.57％上回っているものの、処理区域内人口の減少から年間有収水量が減少し、施設の現在処理能力に対して1日平均処理水量も減少しているため、⑦「施設利用率」は、平成２７年度本町数値は47.96％と同年類似団体52.31％に比べ▲4.35％低い状況となりました。　　　　　　　　　　　　　　　　　　　　　　　　　また、⑤「経費回収率」については、平成２３年度の類似団体との差が▲0.30％減であったものが、平成２７年度には▲1.93％減へと差が拡大すると共に、平成２３年度と２７年度との経過比較では類似団体が回収率を0.63％上昇させているのに対し、本町は▲1.00％減へと悪化しています。　　　　　　　　　　　　　　　　　　　　　　　　　　加えて⑥「汚水処理原価」についても、平成２３年から平成２７年末の本町処理原価は70.59円増加したのに対し、類似団体では12.88円増にとどまっています。　　　　　　　　　　　　　　　　　　　　　　　　　上記⑤・⑥の主要因としては、平成２６年消費税改定分を除くと、年間有収水量の減少から実質の使用料収入が減少しているため、汚水処理経費の増加率が下水道使用料の増加率を上回ったためと考えます。　　　　　　　　　　　　　　　                                                 </t>
    </r>
    <r>
      <rPr>
        <sz val="10"/>
        <rFont val="ＭＳ ゴシック"/>
        <family val="3"/>
        <charset val="128"/>
      </rPr>
      <t>　　　　　　　　　　　　　　　　　　　　　　　　　　　　　以上のことから、今後において持続可能な汚水処理事業を運営していくためには、</t>
    </r>
    <r>
      <rPr>
        <sz val="10"/>
        <color rgb="FFFF0000"/>
        <rFont val="ＭＳ ゴシック"/>
        <family val="3"/>
        <charset val="128"/>
      </rPr>
      <t>維持管理経費の削減に一層努めると共に、適正規模経営となるよう専門家意見等も汲み入れ、着実に実施して行く必要があります。　</t>
    </r>
    <r>
      <rPr>
        <sz val="10"/>
        <rFont val="ＭＳ ゴシック"/>
        <family val="3"/>
        <charset val="128"/>
      </rPr>
      <t>加えて、使用料体系の見直し等も含め、収入安定対策を講じていく必要があります。</t>
    </r>
    <rPh sb="6" eb="8">
      <t>ゲスイ</t>
    </rPh>
    <rPh sb="8" eb="10">
      <t>ショリ</t>
    </rPh>
    <rPh sb="10" eb="12">
      <t>ジギョウ</t>
    </rPh>
    <rPh sb="14" eb="16">
      <t>ジギョウ</t>
    </rPh>
    <rPh sb="18" eb="19">
      <t>ナカ</t>
    </rPh>
    <rPh sb="21" eb="23">
      <t>ノウギョウ</t>
    </rPh>
    <rPh sb="23" eb="25">
      <t>シュウラク</t>
    </rPh>
    <rPh sb="25" eb="27">
      <t>ハイスイ</t>
    </rPh>
    <rPh sb="27" eb="29">
      <t>ジギョウ</t>
    </rPh>
    <rPh sb="30" eb="32">
      <t>ゼンタイ</t>
    </rPh>
    <rPh sb="33" eb="34">
      <t>ヤク</t>
    </rPh>
    <rPh sb="38" eb="40">
      <t>ショリ</t>
    </rPh>
    <rPh sb="40" eb="42">
      <t>ジンコウ</t>
    </rPh>
    <rPh sb="42" eb="44">
      <t>キボ</t>
    </rPh>
    <rPh sb="51" eb="53">
      <t>ヘイセイ</t>
    </rPh>
    <rPh sb="55" eb="57">
      <t>ネンド</t>
    </rPh>
    <rPh sb="57" eb="58">
      <t>マツ</t>
    </rPh>
    <rPh sb="59" eb="61">
      <t>ゲンザイ</t>
    </rPh>
    <rPh sb="61" eb="63">
      <t>ハイスイ</t>
    </rPh>
    <rPh sb="63" eb="65">
      <t>クイキ</t>
    </rPh>
    <rPh sb="65" eb="66">
      <t>ナイ</t>
    </rPh>
    <rPh sb="66" eb="68">
      <t>ジンコウ</t>
    </rPh>
    <rPh sb="69" eb="71">
      <t>ゼンネン</t>
    </rPh>
    <rPh sb="71" eb="72">
      <t>ヒ</t>
    </rPh>
    <rPh sb="78" eb="79">
      <t>ゲン</t>
    </rPh>
    <rPh sb="85" eb="86">
      <t>ニン</t>
    </rPh>
    <rPh sb="87" eb="89">
      <t>ゲンジョウ</t>
    </rPh>
    <rPh sb="119" eb="122">
      <t>スイセンカ</t>
    </rPh>
    <rPh sb="122" eb="123">
      <t>リツ</t>
    </rPh>
    <rPh sb="130" eb="132">
      <t>ヘイセイ</t>
    </rPh>
    <rPh sb="134" eb="136">
      <t>ネンド</t>
    </rPh>
    <rPh sb="137" eb="138">
      <t>ホン</t>
    </rPh>
    <rPh sb="138" eb="139">
      <t>チョウ</t>
    </rPh>
    <rPh sb="139" eb="142">
      <t>スイセンカ</t>
    </rPh>
    <rPh sb="142" eb="143">
      <t>リツ</t>
    </rPh>
    <rPh sb="152" eb="153">
      <t>ノ</t>
    </rPh>
    <rPh sb="155" eb="157">
      <t>ルイジ</t>
    </rPh>
    <rPh sb="157" eb="159">
      <t>ダンタイ</t>
    </rPh>
    <rPh sb="159" eb="162">
      <t>ヘイキンチ</t>
    </rPh>
    <rPh sb="163" eb="164">
      <t>クラ</t>
    </rPh>
    <rPh sb="170" eb="172">
      <t>ウワマワ</t>
    </rPh>
    <rPh sb="192" eb="194">
      <t>ネンカン</t>
    </rPh>
    <rPh sb="194" eb="195">
      <t>ア</t>
    </rPh>
    <rPh sb="203" eb="205">
      <t>シセツ</t>
    </rPh>
    <rPh sb="206" eb="208">
      <t>ゲンザイ</t>
    </rPh>
    <rPh sb="208" eb="210">
      <t>ショリ</t>
    </rPh>
    <rPh sb="210" eb="212">
      <t>ノウリョク</t>
    </rPh>
    <rPh sb="213" eb="214">
      <t>タイ</t>
    </rPh>
    <rPh sb="217" eb="218">
      <t>ニチ</t>
    </rPh>
    <rPh sb="218" eb="220">
      <t>ヘイキン</t>
    </rPh>
    <rPh sb="220" eb="222">
      <t>ショリ</t>
    </rPh>
    <rPh sb="222" eb="224">
      <t>スイリョウ</t>
    </rPh>
    <rPh sb="225" eb="227">
      <t>ゲンショウ</t>
    </rPh>
    <rPh sb="426" eb="428">
      <t>ジョウショウ</t>
    </rPh>
    <rPh sb="484" eb="485">
      <t>クワ</t>
    </rPh>
    <rPh sb="586" eb="588">
      <t>ジョウキ</t>
    </rPh>
    <rPh sb="592" eb="593">
      <t>シュ</t>
    </rPh>
    <rPh sb="593" eb="595">
      <t>ヨウイン</t>
    </rPh>
    <rPh sb="600" eb="602">
      <t>ヘイセイ</t>
    </rPh>
    <rPh sb="604" eb="605">
      <t>ネン</t>
    </rPh>
    <rPh sb="605" eb="608">
      <t>ショウヒゼイ</t>
    </rPh>
    <rPh sb="608" eb="610">
      <t>カイテイ</t>
    </rPh>
    <rPh sb="610" eb="611">
      <t>ブン</t>
    </rPh>
    <rPh sb="612" eb="613">
      <t>ノゾ</t>
    </rPh>
    <rPh sb="616" eb="618">
      <t>ネンカン</t>
    </rPh>
    <rPh sb="618" eb="619">
      <t>ア</t>
    </rPh>
    <rPh sb="627" eb="629">
      <t>ジッシツ</t>
    </rPh>
    <rPh sb="630" eb="632">
      <t>シヨウ</t>
    </rPh>
    <rPh sb="632" eb="633">
      <t>リョウ</t>
    </rPh>
    <rPh sb="633" eb="635">
      <t>シュウニュウ</t>
    </rPh>
    <rPh sb="636" eb="638">
      <t>ゲンショウ</t>
    </rPh>
    <rPh sb="645" eb="647">
      <t>オスイ</t>
    </rPh>
    <rPh sb="647" eb="649">
      <t>ショリ</t>
    </rPh>
    <rPh sb="649" eb="651">
      <t>ケイヒ</t>
    </rPh>
    <rPh sb="652" eb="654">
      <t>ゾウカ</t>
    </rPh>
    <rPh sb="654" eb="655">
      <t>リツ</t>
    </rPh>
    <rPh sb="656" eb="658">
      <t>ゲスイ</t>
    </rPh>
    <rPh sb="658" eb="659">
      <t>ドウ</t>
    </rPh>
    <rPh sb="659" eb="661">
      <t>シヨウ</t>
    </rPh>
    <rPh sb="661" eb="662">
      <t>リョウ</t>
    </rPh>
    <rPh sb="663" eb="665">
      <t>ゾウカ</t>
    </rPh>
    <rPh sb="665" eb="666">
      <t>リツ</t>
    </rPh>
    <rPh sb="667" eb="669">
      <t>ウワマワ</t>
    </rPh>
    <rPh sb="674" eb="675">
      <t>カンガ</t>
    </rPh>
    <rPh sb="772" eb="774">
      <t>イジョウ</t>
    </rPh>
    <rPh sb="780" eb="782">
      <t>コンゴ</t>
    </rPh>
    <rPh sb="791" eb="793">
      <t>オスイ</t>
    </rPh>
    <rPh sb="793" eb="795">
      <t>ショリ</t>
    </rPh>
    <rPh sb="795" eb="797">
      <t>ジギョウ</t>
    </rPh>
    <rPh sb="798" eb="800">
      <t>ウンエイ</t>
    </rPh>
    <rPh sb="809" eb="811">
      <t>イジ</t>
    </rPh>
    <rPh sb="811" eb="813">
      <t>カンリ</t>
    </rPh>
    <rPh sb="813" eb="815">
      <t>ケイヒ</t>
    </rPh>
    <rPh sb="816" eb="818">
      <t>サクゲン</t>
    </rPh>
    <rPh sb="819" eb="821">
      <t>イッソウ</t>
    </rPh>
    <rPh sb="821" eb="822">
      <t>ツト</t>
    </rPh>
    <rPh sb="825" eb="826">
      <t>トモ</t>
    </rPh>
    <rPh sb="828" eb="830">
      <t>テキセイ</t>
    </rPh>
    <rPh sb="830" eb="832">
      <t>キボ</t>
    </rPh>
    <rPh sb="832" eb="834">
      <t>ケイエイ</t>
    </rPh>
    <rPh sb="839" eb="842">
      <t>センモンカ</t>
    </rPh>
    <rPh sb="842" eb="845">
      <t>イケントウ</t>
    </rPh>
    <rPh sb="846" eb="847">
      <t>ク</t>
    </rPh>
    <rPh sb="848" eb="849">
      <t>イ</t>
    </rPh>
    <rPh sb="851" eb="853">
      <t>チャクジツ</t>
    </rPh>
    <rPh sb="854" eb="856">
      <t>ジッシ</t>
    </rPh>
    <rPh sb="858" eb="859">
      <t>イ</t>
    </rPh>
    <rPh sb="860" eb="862">
      <t>ヒツヨウ</t>
    </rPh>
    <rPh sb="869" eb="870">
      <t>クワ</t>
    </rPh>
    <rPh sb="882" eb="883">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</si>
</sst>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551840"/>
        <c:axId val="12055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20551840"/>
        <c:axId val="120552232"/>
      </c:lineChart>
      <c:dateAx>
        <c:axId val="120551840"/>
        <c:scaling>
          <c:orientation val="minMax"/>
        </c:scaling>
        <c:delete val="1"/>
        <c:axPos val="b"/>
        <c:numFmt formatCode="ge" sourceLinked="1"/>
        <c:majorTickMark val="none"/>
        <c:minorTickMark val="none"/>
        <c:tickLblPos val="none"/>
        <c:crossAx val="120552232"/>
        <c:crosses val="autoZero"/>
        <c:auto val="1"/>
        <c:lblOffset val="100"/>
        <c:baseTimeUnit val="years"/>
      </c:dateAx>
      <c:valAx>
        <c:axId val="120552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518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51.02</c:v>
                </c:pt>
                <c:pt idx="1">
                  <c:v>49.88</c:v>
                </c:pt>
                <c:pt idx="2">
                  <c:v>48.74</c:v>
                </c:pt>
                <c:pt idx="3">
                  <c:v>47.52</c:v>
                </c:pt>
                <c:pt idx="4">
                  <c:v>47.96</c:v>
                </c:pt>
              </c:numCache>
            </c:numRef>
          </c:val>
        </c:ser>
        <c:dLbls>
          <c:showLegendKey val="0"/>
          <c:showVal val="0"/>
          <c:showCatName val="0"/>
          <c:showSerName val="0"/>
          <c:showPercent val="0"/>
          <c:showBubbleSize val="0"/>
        </c:dLbls>
        <c:gapWidth val="150"/>
        <c:axId val="263156880"/>
        <c:axId val="26315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63156880"/>
        <c:axId val="263157272"/>
      </c:lineChart>
      <c:dateAx>
        <c:axId val="263156880"/>
        <c:scaling>
          <c:orientation val="minMax"/>
        </c:scaling>
        <c:delete val="1"/>
        <c:axPos val="b"/>
        <c:numFmt formatCode="ge" sourceLinked="1"/>
        <c:majorTickMark val="none"/>
        <c:minorTickMark val="none"/>
        <c:tickLblPos val="none"/>
        <c:crossAx val="263157272"/>
        <c:crosses val="autoZero"/>
        <c:auto val="1"/>
        <c:lblOffset val="100"/>
        <c:baseTimeUnit val="years"/>
      </c:dateAx>
      <c:valAx>
        <c:axId val="26315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5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91.84</c:v>
                </c:pt>
                <c:pt idx="1">
                  <c:v>92.62</c:v>
                </c:pt>
                <c:pt idx="2">
                  <c:v>92.8</c:v>
                </c:pt>
                <c:pt idx="3">
                  <c:v>93.59</c:v>
                </c:pt>
                <c:pt idx="4">
                  <c:v>93.89</c:v>
                </c:pt>
              </c:numCache>
            </c:numRef>
          </c:val>
        </c:ser>
        <c:dLbls>
          <c:showLegendKey val="0"/>
          <c:showVal val="0"/>
          <c:showCatName val="0"/>
          <c:showSerName val="0"/>
          <c:showPercent val="0"/>
          <c:showBubbleSize val="0"/>
        </c:dLbls>
        <c:gapWidth val="150"/>
        <c:axId val="263158448"/>
        <c:axId val="26315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63158448"/>
        <c:axId val="263158840"/>
      </c:lineChart>
      <c:dateAx>
        <c:axId val="263158448"/>
        <c:scaling>
          <c:orientation val="minMax"/>
        </c:scaling>
        <c:delete val="1"/>
        <c:axPos val="b"/>
        <c:numFmt formatCode="ge" sourceLinked="1"/>
        <c:majorTickMark val="none"/>
        <c:minorTickMark val="none"/>
        <c:tickLblPos val="none"/>
        <c:crossAx val="263158840"/>
        <c:crosses val="autoZero"/>
        <c:auto val="1"/>
        <c:lblOffset val="100"/>
        <c:baseTimeUnit val="years"/>
      </c:dateAx>
      <c:valAx>
        <c:axId val="26315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5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47.07</c:v>
                </c:pt>
                <c:pt idx="1">
                  <c:v>44.23</c:v>
                </c:pt>
                <c:pt idx="2">
                  <c:v>47.26</c:v>
                </c:pt>
                <c:pt idx="3">
                  <c:v>47.17</c:v>
                </c:pt>
                <c:pt idx="4">
                  <c:v>45.95</c:v>
                </c:pt>
              </c:numCache>
            </c:numRef>
          </c:val>
        </c:ser>
        <c:dLbls>
          <c:showLegendKey val="0"/>
          <c:showVal val="0"/>
          <c:showCatName val="0"/>
          <c:showSerName val="0"/>
          <c:showPercent val="0"/>
          <c:showBubbleSize val="0"/>
        </c:dLbls>
        <c:gapWidth val="150"/>
        <c:axId val="262611728"/>
        <c:axId val="26261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611728"/>
        <c:axId val="262612120"/>
      </c:lineChart>
      <c:dateAx>
        <c:axId val="262611728"/>
        <c:scaling>
          <c:orientation val="minMax"/>
        </c:scaling>
        <c:delete val="1"/>
        <c:axPos val="b"/>
        <c:numFmt formatCode="ge" sourceLinked="1"/>
        <c:majorTickMark val="none"/>
        <c:minorTickMark val="none"/>
        <c:tickLblPos val="none"/>
        <c:crossAx val="262612120"/>
        <c:crosses val="autoZero"/>
        <c:auto val="1"/>
        <c:lblOffset val="100"/>
        <c:baseTimeUnit val="years"/>
      </c:dateAx>
      <c:valAx>
        <c:axId val="26261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61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613296"/>
        <c:axId val="262613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613296"/>
        <c:axId val="262613688"/>
      </c:lineChart>
      <c:dateAx>
        <c:axId val="262613296"/>
        <c:scaling>
          <c:orientation val="minMax"/>
        </c:scaling>
        <c:delete val="1"/>
        <c:axPos val="b"/>
        <c:numFmt formatCode="ge" sourceLinked="1"/>
        <c:majorTickMark val="none"/>
        <c:minorTickMark val="none"/>
        <c:tickLblPos val="none"/>
        <c:crossAx val="262613688"/>
        <c:crosses val="autoZero"/>
        <c:auto val="1"/>
        <c:lblOffset val="100"/>
        <c:baseTimeUnit val="years"/>
      </c:dateAx>
      <c:valAx>
        <c:axId val="26261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61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614864"/>
        <c:axId val="26261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614864"/>
        <c:axId val="262615256"/>
      </c:lineChart>
      <c:dateAx>
        <c:axId val="262614864"/>
        <c:scaling>
          <c:orientation val="minMax"/>
        </c:scaling>
        <c:delete val="1"/>
        <c:axPos val="b"/>
        <c:numFmt formatCode="ge" sourceLinked="1"/>
        <c:majorTickMark val="none"/>
        <c:minorTickMark val="none"/>
        <c:tickLblPos val="none"/>
        <c:crossAx val="262615256"/>
        <c:crosses val="autoZero"/>
        <c:auto val="1"/>
        <c:lblOffset val="100"/>
        <c:baseTimeUnit val="years"/>
      </c:dateAx>
      <c:valAx>
        <c:axId val="26261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61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616432"/>
        <c:axId val="26261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616432"/>
        <c:axId val="262616824"/>
      </c:lineChart>
      <c:dateAx>
        <c:axId val="262616432"/>
        <c:scaling>
          <c:orientation val="minMax"/>
        </c:scaling>
        <c:delete val="1"/>
        <c:axPos val="b"/>
        <c:numFmt formatCode="ge" sourceLinked="1"/>
        <c:majorTickMark val="none"/>
        <c:minorTickMark val="none"/>
        <c:tickLblPos val="none"/>
        <c:crossAx val="262616824"/>
        <c:crosses val="autoZero"/>
        <c:auto val="1"/>
        <c:lblOffset val="100"/>
        <c:baseTimeUnit val="years"/>
      </c:dateAx>
      <c:valAx>
        <c:axId val="26261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61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2618000"/>
        <c:axId val="26261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2618000"/>
        <c:axId val="262618392"/>
      </c:lineChart>
      <c:dateAx>
        <c:axId val="262618000"/>
        <c:scaling>
          <c:orientation val="minMax"/>
        </c:scaling>
        <c:delete val="1"/>
        <c:axPos val="b"/>
        <c:numFmt formatCode="ge" sourceLinked="1"/>
        <c:majorTickMark val="none"/>
        <c:minorTickMark val="none"/>
        <c:tickLblPos val="none"/>
        <c:crossAx val="262618392"/>
        <c:crosses val="autoZero"/>
        <c:auto val="1"/>
        <c:lblOffset val="100"/>
        <c:baseTimeUnit val="years"/>
      </c:dateAx>
      <c:valAx>
        <c:axId val="26261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61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1847.65</c:v>
                </c:pt>
                <c:pt idx="1">
                  <c:v>2003.87</c:v>
                </c:pt>
                <c:pt idx="2">
                  <c:v>1820.78</c:v>
                </c:pt>
                <c:pt idx="3">
                  <c:v>1736.84</c:v>
                </c:pt>
                <c:pt idx="4">
                  <c:v>2010.91</c:v>
                </c:pt>
              </c:numCache>
            </c:numRef>
          </c:val>
        </c:ser>
        <c:dLbls>
          <c:showLegendKey val="0"/>
          <c:showVal val="0"/>
          <c:showCatName val="0"/>
          <c:showSerName val="0"/>
          <c:showPercent val="0"/>
          <c:showBubbleSize val="0"/>
        </c:dLbls>
        <c:gapWidth val="150"/>
        <c:axId val="263152176"/>
        <c:axId val="26315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63152176"/>
        <c:axId val="263152568"/>
      </c:lineChart>
      <c:dateAx>
        <c:axId val="263152176"/>
        <c:scaling>
          <c:orientation val="minMax"/>
        </c:scaling>
        <c:delete val="1"/>
        <c:axPos val="b"/>
        <c:numFmt formatCode="ge" sourceLinked="1"/>
        <c:majorTickMark val="none"/>
        <c:minorTickMark val="none"/>
        <c:tickLblPos val="none"/>
        <c:crossAx val="263152568"/>
        <c:crosses val="autoZero"/>
        <c:auto val="1"/>
        <c:lblOffset val="100"/>
        <c:baseTimeUnit val="years"/>
      </c:dateAx>
      <c:valAx>
        <c:axId val="263152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5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51.26</c:v>
                </c:pt>
                <c:pt idx="1">
                  <c:v>51.2</c:v>
                </c:pt>
                <c:pt idx="2">
                  <c:v>52.03</c:v>
                </c:pt>
                <c:pt idx="3">
                  <c:v>51.53</c:v>
                </c:pt>
                <c:pt idx="4">
                  <c:v>50.26</c:v>
                </c:pt>
              </c:numCache>
            </c:numRef>
          </c:val>
        </c:ser>
        <c:dLbls>
          <c:showLegendKey val="0"/>
          <c:showVal val="0"/>
          <c:showCatName val="0"/>
          <c:showSerName val="0"/>
          <c:showPercent val="0"/>
          <c:showBubbleSize val="0"/>
        </c:dLbls>
        <c:gapWidth val="150"/>
        <c:axId val="263153744"/>
        <c:axId val="263154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63153744"/>
        <c:axId val="263154136"/>
      </c:lineChart>
      <c:dateAx>
        <c:axId val="263153744"/>
        <c:scaling>
          <c:orientation val="minMax"/>
        </c:scaling>
        <c:delete val="1"/>
        <c:axPos val="b"/>
        <c:numFmt formatCode="ge" sourceLinked="1"/>
        <c:majorTickMark val="none"/>
        <c:minorTickMark val="none"/>
        <c:tickLblPos val="none"/>
        <c:crossAx val="263154136"/>
        <c:crosses val="autoZero"/>
        <c:auto val="1"/>
        <c:lblOffset val="100"/>
        <c:baseTimeUnit val="years"/>
      </c:dateAx>
      <c:valAx>
        <c:axId val="263154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5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379.36</c:v>
                </c:pt>
                <c:pt idx="1">
                  <c:v>362.14</c:v>
                </c:pt>
                <c:pt idx="2">
                  <c:v>405.09</c:v>
                </c:pt>
                <c:pt idx="3">
                  <c:v>429.9</c:v>
                </c:pt>
                <c:pt idx="4">
                  <c:v>449.95</c:v>
                </c:pt>
              </c:numCache>
            </c:numRef>
          </c:val>
        </c:ser>
        <c:dLbls>
          <c:showLegendKey val="0"/>
          <c:showVal val="0"/>
          <c:showCatName val="0"/>
          <c:showSerName val="0"/>
          <c:showPercent val="0"/>
          <c:showBubbleSize val="0"/>
        </c:dLbls>
        <c:gapWidth val="150"/>
        <c:axId val="263155312"/>
        <c:axId val="26315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63155312"/>
        <c:axId val="263155704"/>
      </c:lineChart>
      <c:dateAx>
        <c:axId val="263155312"/>
        <c:scaling>
          <c:orientation val="minMax"/>
        </c:scaling>
        <c:delete val="1"/>
        <c:axPos val="b"/>
        <c:numFmt formatCode="ge" sourceLinked="1"/>
        <c:majorTickMark val="none"/>
        <c:minorTickMark val="none"/>
        <c:tickLblPos val="none"/>
        <c:crossAx val="263155704"/>
        <c:crosses val="autoZero"/>
        <c:auto val="1"/>
        <c:lblOffset val="100"/>
        <c:baseTimeUnit val="years"/>
      </c:dateAx>
      <c:valAx>
        <c:axId val="26315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5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京丹波町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15245</v>
      </c>
      <c r="AM8" s="64"/>
      <c r="AN8" s="64"/>
      <c r="AO8" s="64"/>
      <c r="AP8" s="64"/>
      <c r="AQ8" s="64"/>
      <c r="AR8" s="64"/>
      <c r="AS8" s="64"/>
      <c r="AT8" s="63">
        <f>データ!S6</f>
        <v>303.08999999999997</v>
      </c>
      <c r="AU8" s="63"/>
      <c r="AV8" s="63"/>
      <c r="AW8" s="63"/>
      <c r="AX8" s="63"/>
      <c r="AY8" s="63"/>
      <c r="AZ8" s="63"/>
      <c r="BA8" s="63"/>
      <c r="BB8" s="63">
        <f>データ!T6</f>
        <v>50.3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31.23</v>
      </c>
      <c r="Q10" s="63"/>
      <c r="R10" s="63"/>
      <c r="S10" s="63"/>
      <c r="T10" s="63"/>
      <c r="U10" s="63"/>
      <c r="V10" s="63"/>
      <c r="W10" s="63">
        <f>データ!P6</f>
        <v>100</v>
      </c>
      <c r="X10" s="63"/>
      <c r="Y10" s="63"/>
      <c r="Z10" s="63"/>
      <c r="AA10" s="63"/>
      <c r="AB10" s="63"/>
      <c r="AC10" s="63"/>
      <c r="AD10" s="64">
        <f>データ!Q6</f>
        <v>4104</v>
      </c>
      <c r="AE10" s="64"/>
      <c r="AF10" s="64"/>
      <c r="AG10" s="64"/>
      <c r="AH10" s="64"/>
      <c r="AI10" s="64"/>
      <c r="AJ10" s="64"/>
      <c r="AK10" s="2"/>
      <c r="AL10" s="64">
        <f>データ!U6</f>
        <v>4715</v>
      </c>
      <c r="AM10" s="64"/>
      <c r="AN10" s="64"/>
      <c r="AO10" s="64"/>
      <c r="AP10" s="64"/>
      <c r="AQ10" s="64"/>
      <c r="AR10" s="64"/>
      <c r="AS10" s="64"/>
      <c r="AT10" s="63">
        <f>データ!V6</f>
        <v>3.07</v>
      </c>
      <c r="AU10" s="63"/>
      <c r="AV10" s="63"/>
      <c r="AW10" s="63"/>
      <c r="AX10" s="63"/>
      <c r="AY10" s="63"/>
      <c r="AZ10" s="63"/>
      <c r="BA10" s="63"/>
      <c r="BB10" s="63">
        <f>データ!W6</f>
        <v>1535.83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264075</v>
      </c>
      <c r="D6" s="31">
        <f t="shared" si="3"/>
        <v>47</v>
      </c>
      <c r="E6" s="31">
        <f t="shared" si="3"/>
        <v>17</v>
      </c>
      <c r="F6" s="31">
        <f t="shared" si="3"/>
        <v>5</v>
      </c>
      <c r="G6" s="31">
        <f t="shared" si="3"/>
        <v>0</v>
      </c>
      <c r="H6" s="31" t="str">
        <f t="shared" si="3"/>
        <v>京都府　京丹波町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31.23</v>
      </c>
      <c r="P6" s="32">
        <f t="shared" si="3"/>
        <v>100</v>
      </c>
      <c r="Q6" s="32">
        <f t="shared" si="3"/>
        <v>4104</v>
      </c>
      <c r="R6" s="32">
        <f t="shared" si="3"/>
        <v>15245</v>
      </c>
      <c r="S6" s="32">
        <f t="shared" si="3"/>
        <v>303.08999999999997</v>
      </c>
      <c r="T6" s="32">
        <f t="shared" si="3"/>
        <v>50.3</v>
      </c>
      <c r="U6" s="32">
        <f t="shared" si="3"/>
        <v>4715</v>
      </c>
      <c r="V6" s="32">
        <f t="shared" si="3"/>
        <v>3.07</v>
      </c>
      <c r="W6" s="32">
        <f t="shared" si="3"/>
        <v>1535.83</v>
      </c>
      <c r="X6" s="33">
        <f>IF(X7="",NA(),X7)</f>
        <v>47.07</v>
      </c>
      <c r="Y6" s="33">
        <f t="shared" ref="Y6:AG6" si="4">IF(Y7="",NA(),Y7)</f>
        <v>44.23</v>
      </c>
      <c r="Z6" s="33">
        <f t="shared" si="4"/>
        <v>47.26</v>
      </c>
      <c r="AA6" s="33">
        <f t="shared" si="4"/>
        <v>47.17</v>
      </c>
      <c r="AB6" s="33">
        <f t="shared" si="4"/>
        <v>45.95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1847.65</v>
      </c>
      <c r="BF6" s="33">
        <f t="shared" ref="BF6:BN6" si="7">IF(BF7="",NA(),BF7)</f>
        <v>2003.87</v>
      </c>
      <c r="BG6" s="33">
        <f t="shared" si="7"/>
        <v>1820.78</v>
      </c>
      <c r="BH6" s="33">
        <f t="shared" si="7"/>
        <v>1736.84</v>
      </c>
      <c r="BI6" s="33">
        <f t="shared" si="7"/>
        <v>2010.91</v>
      </c>
      <c r="BJ6" s="33">
        <f t="shared" si="7"/>
        <v>1239.2</v>
      </c>
      <c r="BK6" s="33">
        <f t="shared" si="7"/>
        <v>1197.82</v>
      </c>
      <c r="BL6" s="33">
        <f t="shared" si="7"/>
        <v>1126.77</v>
      </c>
      <c r="BM6" s="33">
        <f t="shared" si="7"/>
        <v>1044.8</v>
      </c>
      <c r="BN6" s="33">
        <f t="shared" si="7"/>
        <v>1081.8</v>
      </c>
      <c r="BO6" s="32" t="str">
        <f>IF(BO7="","",IF(BO7="-","【-】","【"&amp;SUBSTITUTE(TEXT(BO7,"#,##0.00"),"-","△")&amp;"】"))</f>
        <v>【1,015.77】</v>
      </c>
      <c r="BP6" s="33">
        <f>IF(BP7="",NA(),BP7)</f>
        <v>51.26</v>
      </c>
      <c r="BQ6" s="33">
        <f t="shared" ref="BQ6:BY6" si="8">IF(BQ7="",NA(),BQ7)</f>
        <v>51.2</v>
      </c>
      <c r="BR6" s="33">
        <f t="shared" si="8"/>
        <v>52.03</v>
      </c>
      <c r="BS6" s="33">
        <f t="shared" si="8"/>
        <v>51.53</v>
      </c>
      <c r="BT6" s="33">
        <f t="shared" si="8"/>
        <v>50.26</v>
      </c>
      <c r="BU6" s="33">
        <f t="shared" si="8"/>
        <v>51.56</v>
      </c>
      <c r="BV6" s="33">
        <f t="shared" si="8"/>
        <v>51.03</v>
      </c>
      <c r="BW6" s="33">
        <f t="shared" si="8"/>
        <v>50.9</v>
      </c>
      <c r="BX6" s="33">
        <f t="shared" si="8"/>
        <v>50.82</v>
      </c>
      <c r="BY6" s="33">
        <f t="shared" si="8"/>
        <v>52.19</v>
      </c>
      <c r="BZ6" s="32" t="str">
        <f>IF(BZ7="","",IF(BZ7="-","【-】","【"&amp;SUBSTITUTE(TEXT(BZ7,"#,##0.00"),"-","△")&amp;"】"))</f>
        <v>【52.78】</v>
      </c>
      <c r="CA6" s="33">
        <f>IF(CA7="",NA(),CA7)</f>
        <v>379.36</v>
      </c>
      <c r="CB6" s="33">
        <f t="shared" ref="CB6:CJ6" si="9">IF(CB7="",NA(),CB7)</f>
        <v>362.14</v>
      </c>
      <c r="CC6" s="33">
        <f t="shared" si="9"/>
        <v>405.09</v>
      </c>
      <c r="CD6" s="33">
        <f t="shared" si="9"/>
        <v>429.9</v>
      </c>
      <c r="CE6" s="33">
        <f t="shared" si="9"/>
        <v>449.95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51.02</v>
      </c>
      <c r="CM6" s="33">
        <f t="shared" ref="CM6:CU6" si="10">IF(CM7="",NA(),CM7)</f>
        <v>49.88</v>
      </c>
      <c r="CN6" s="33">
        <f t="shared" si="10"/>
        <v>48.74</v>
      </c>
      <c r="CO6" s="33">
        <f t="shared" si="10"/>
        <v>47.52</v>
      </c>
      <c r="CP6" s="33">
        <f t="shared" si="10"/>
        <v>47.96</v>
      </c>
      <c r="CQ6" s="33">
        <f t="shared" si="10"/>
        <v>55.2</v>
      </c>
      <c r="CR6" s="33">
        <f t="shared" si="10"/>
        <v>54.74</v>
      </c>
      <c r="CS6" s="33">
        <f t="shared" si="10"/>
        <v>53.78</v>
      </c>
      <c r="CT6" s="33">
        <f t="shared" si="10"/>
        <v>53.24</v>
      </c>
      <c r="CU6" s="33">
        <f t="shared" si="10"/>
        <v>52.31</v>
      </c>
      <c r="CV6" s="32" t="str">
        <f>IF(CV7="","",IF(CV7="-","【-】","【"&amp;SUBSTITUTE(TEXT(CV7,"#,##0.00"),"-","△")&amp;"】"))</f>
        <v>【52.74】</v>
      </c>
      <c r="CW6" s="33">
        <f>IF(CW7="",NA(),CW7)</f>
        <v>91.84</v>
      </c>
      <c r="CX6" s="33">
        <f t="shared" ref="CX6:DF6" si="11">IF(CX7="",NA(),CX7)</f>
        <v>92.62</v>
      </c>
      <c r="CY6" s="33">
        <f t="shared" si="11"/>
        <v>92.8</v>
      </c>
      <c r="CZ6" s="33">
        <f t="shared" si="11"/>
        <v>93.59</v>
      </c>
      <c r="DA6" s="33">
        <f t="shared" si="11"/>
        <v>93.89</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264075</v>
      </c>
      <c r="D7" s="35">
        <v>47</v>
      </c>
      <c r="E7" s="35">
        <v>17</v>
      </c>
      <c r="F7" s="35">
        <v>5</v>
      </c>
      <c r="G7" s="35">
        <v>0</v>
      </c>
      <c r="H7" s="35" t="s">
        <v>96</v>
      </c>
      <c r="I7" s="35" t="s">
        <v>97</v>
      </c>
      <c r="J7" s="35" t="s">
        <v>98</v>
      </c>
      <c r="K7" s="35" t="s">
        <v>99</v>
      </c>
      <c r="L7" s="35" t="s">
        <v>100</v>
      </c>
      <c r="M7" s="36" t="s">
        <v>101</v>
      </c>
      <c r="N7" s="36" t="s">
        <v>102</v>
      </c>
      <c r="O7" s="36">
        <v>31.23</v>
      </c>
      <c r="P7" s="36">
        <v>100</v>
      </c>
      <c r="Q7" s="36">
        <v>4104</v>
      </c>
      <c r="R7" s="36">
        <v>15245</v>
      </c>
      <c r="S7" s="36">
        <v>303.08999999999997</v>
      </c>
      <c r="T7" s="36">
        <v>50.3</v>
      </c>
      <c r="U7" s="36">
        <v>4715</v>
      </c>
      <c r="V7" s="36">
        <v>3.07</v>
      </c>
      <c r="W7" s="36">
        <v>1535.83</v>
      </c>
      <c r="X7" s="36">
        <v>47.07</v>
      </c>
      <c r="Y7" s="36">
        <v>44.23</v>
      </c>
      <c r="Z7" s="36">
        <v>47.26</v>
      </c>
      <c r="AA7" s="36">
        <v>47.17</v>
      </c>
      <c r="AB7" s="36">
        <v>45.95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1847.65</v>
      </c>
      <c r="BF7" s="36">
        <v>2003.87</v>
      </c>
      <c r="BG7" s="36">
        <v>1820.78</v>
      </c>
      <c r="BH7" s="36">
        <v>1736.84</v>
      </c>
      <c r="BI7" s="36">
        <v>2010.91</v>
      </c>
      <c r="BJ7" s="36">
        <v>1239.2</v>
      </c>
      <c r="BK7" s="36">
        <v>1197.82</v>
      </c>
      <c r="BL7" s="36">
        <v>1126.77</v>
      </c>
      <c r="BM7" s="36">
        <v>1044.8</v>
      </c>
      <c r="BN7" s="36">
        <v>1081.8</v>
      </c>
      <c r="BO7" s="36">
        <v>1015.77</v>
      </c>
      <c r="BP7" s="36">
        <v>51.26</v>
      </c>
      <c r="BQ7" s="36">
        <v>51.2</v>
      </c>
      <c r="BR7" s="36">
        <v>52.03</v>
      </c>
      <c r="BS7" s="36">
        <v>51.53</v>
      </c>
      <c r="BT7" s="36">
        <v>50.26</v>
      </c>
      <c r="BU7" s="36">
        <v>51.56</v>
      </c>
      <c r="BV7" s="36">
        <v>51.03</v>
      </c>
      <c r="BW7" s="36">
        <v>50.9</v>
      </c>
      <c r="BX7" s="36">
        <v>50.82</v>
      </c>
      <c r="BY7" s="36">
        <v>52.19</v>
      </c>
      <c r="BZ7" s="36">
        <v>52.78</v>
      </c>
      <c r="CA7" s="36">
        <v>379.36</v>
      </c>
      <c r="CB7" s="36">
        <v>362.14</v>
      </c>
      <c r="CC7" s="36">
        <v>405.09</v>
      </c>
      <c r="CD7" s="36">
        <v>429.9</v>
      </c>
      <c r="CE7" s="36">
        <v>449.95</v>
      </c>
      <c r="CF7" s="36">
        <v>283.26</v>
      </c>
      <c r="CG7" s="36">
        <v>289.60000000000002</v>
      </c>
      <c r="CH7" s="36">
        <v>293.27</v>
      </c>
      <c r="CI7" s="36">
        <v>300.52</v>
      </c>
      <c r="CJ7" s="36">
        <v>296.14</v>
      </c>
      <c r="CK7" s="36">
        <v>289.81</v>
      </c>
      <c r="CL7" s="36">
        <v>51.02</v>
      </c>
      <c r="CM7" s="36">
        <v>49.88</v>
      </c>
      <c r="CN7" s="36">
        <v>48.74</v>
      </c>
      <c r="CO7" s="36">
        <v>47.52</v>
      </c>
      <c r="CP7" s="36">
        <v>47.96</v>
      </c>
      <c r="CQ7" s="36">
        <v>55.2</v>
      </c>
      <c r="CR7" s="36">
        <v>54.74</v>
      </c>
      <c r="CS7" s="36">
        <v>53.78</v>
      </c>
      <c r="CT7" s="36">
        <v>53.24</v>
      </c>
      <c r="CU7" s="36">
        <v>52.31</v>
      </c>
      <c r="CV7" s="36">
        <v>52.74</v>
      </c>
      <c r="CW7" s="36">
        <v>91.84</v>
      </c>
      <c r="CX7" s="36">
        <v>92.62</v>
      </c>
      <c r="CY7" s="36">
        <v>92.8</v>
      </c>
      <c r="CZ7" s="36">
        <v>93.59</v>
      </c>
      <c r="DA7" s="36">
        <v>93.89</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京丹波町</cp:lastModifiedBy>
  <cp:lastPrinted>2017-02-17T03:42:45Z</cp:lastPrinted>
  <dcterms:created xsi:type="dcterms:W3CDTF">2017-02-08T03:12:57Z</dcterms:created>
  <dcterms:modified xsi:type="dcterms:W3CDTF">2017-02-17T04:22:36Z</dcterms:modified>
  <cp:category/>
</cp:coreProperties>
</file>