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S6" i="5"/>
  <c r="R6" i="5"/>
  <c r="Q6" i="5"/>
  <c r="AI8" i="4" s="1"/>
  <c r="P6" i="5"/>
  <c r="O6" i="5"/>
  <c r="N6" i="5"/>
  <c r="M6" i="5"/>
  <c r="L6" i="5"/>
  <c r="K6" i="5"/>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I10" i="4"/>
  <c r="Z10" i="4"/>
  <c r="R10" i="4"/>
  <c r="J10" i="4"/>
  <c r="B10" i="4"/>
  <c r="AY8" i="4"/>
  <c r="AQ8" i="4"/>
  <c r="Z8" i="4"/>
  <c r="R8" i="4"/>
  <c r="J8" i="4"/>
  <c r="B6" i="4"/>
  <c r="C10" i="5" l="1"/>
  <c r="D10" i="5"/>
  <c r="E10" i="5"/>
  <c r="B10" i="5"/>
</calcChain>
</file>

<file path=xl/sharedStrings.xml><?xml version="1.0" encoding="utf-8"?>
<sst xmlns="http://schemas.openxmlformats.org/spreadsheetml/2006/main" count="217" uniqueCount="106">
  <si>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</si>
  <si>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</si>
  <si>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</si>
  <si>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</si>
  <si>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</si>
  <si>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</si>
  <si>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</si>
  <si>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</si>
  <si>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</si>
  <si>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</si>
  <si>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</si>
  <si>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</si>
  <si>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</si>
  <si>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</si>
  <si>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</si>
  <si>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</si>
  <si>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</si>
  <si>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</si>
  <si>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</si>
  <si>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</si>
  <si>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</si>
  <si>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</si>
  <si>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</si>
  <si>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</si>
  <si>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</si>
  <si>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</si>
  <si>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</si>
  <si>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</si>
  <si>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</si>
  <si>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</si>
  <si>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</si>
  <si>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</si>
  <si>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</si>
  <si>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</si>
  <si>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</si>
  <si>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</si>
  <si>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</si>
  <si>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</si>
  <si>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</si>
  <si>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</si>
  <si>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</si>
  <si>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</si>
  <si>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</si>
  <si>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</si>
  <si>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</si>
  <si>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</si>
  <si>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</si>
  <si>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</si>
  <si>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</si>
  <si>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</si>
  <si>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</si>
  <si>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</si>
  <si>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</si>
  <si>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</si>
  <si>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</si>
  <si>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</si>
  <si>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</si>
  <si>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</si>
  <si>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</si>
  <si>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</si>
  <si>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</si>
  <si>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</si>
  <si>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</si>
  <si>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</si>
  <si>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</si>
  <si>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</si>
  <si>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</si>
  <si>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</si>
  <si>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</si>
  <si>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</si>
  <si>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</si>
  <si>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</si>
  <si>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</si>
  <si>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</si>
  <si>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</si>
  <si>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</si>
  <si>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</si>
  <si>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</si>
  <si>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</si>
  <si>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</si>
  <si>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</si>
  <si>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</si>
  <si>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</si>
  <si>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</si>
  <si>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</si>
  <si>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</si>
  <si>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</si>
  <si>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</si>
  <si>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</si>
  <si>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</si>
  <si>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</si>
  <si>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</si>
  <si>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京都府　精華町</t>
  </si>
  <si>
    <t>法適用</t>
  </si>
  <si>
    <t>水道事業</t>
  </si>
  <si>
    <t>末端給水事業</t>
  </si>
  <si>
    <t>A5</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</si>
  <si>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</si>
  <si>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</si>
  <si>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</si>
  <si>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</si>
  <si>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</si>
  <si>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</si>
  <si>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料金回収率が類似団体に対し低くなっていることからもわかるように、供給単価と給水原価の開きが依然として大きい状態である。“1.経営の健全性・効率性について”にも記したとおり、固定的経費が原価の大部分を占めるため、適切な費用収益水準を達成するためには長期的な視野を持って施設規模の適正化や、財政調整基金が枯渇した際も経営が成り立つような水道料金水準の検討が必要である。</t>
    <rPh sb="46" eb="48">
      <t>イゼン</t>
    </rPh>
    <rPh sb="54" eb="56">
      <t>ジョウタイ</t>
    </rPh>
    <rPh sb="63" eb="65">
      <t>ケイエイ</t>
    </rPh>
    <rPh sb="66" eb="69">
      <t>ケンゼンセイ</t>
    </rPh>
    <rPh sb="70" eb="73">
      <t>コウリツセイ</t>
    </rPh>
    <rPh sb="87" eb="90">
      <t>コテイテキ</t>
    </rPh>
    <rPh sb="90" eb="92">
      <t>ケイヒ</t>
    </rPh>
    <rPh sb="93" eb="95">
      <t>ゲンカ</t>
    </rPh>
    <rPh sb="96" eb="99">
      <t>ダイブブン</t>
    </rPh>
    <rPh sb="100" eb="101">
      <t>シ</t>
    </rPh>
    <rPh sb="106" eb="108">
      <t>テキセツ</t>
    </rPh>
    <rPh sb="109" eb="111">
      <t>ヒヨウ</t>
    </rPh>
    <rPh sb="111" eb="113">
      <t>シュウエキ</t>
    </rPh>
    <rPh sb="113" eb="115">
      <t>スイジュン</t>
    </rPh>
    <rPh sb="116" eb="118">
      <t>タッセイ</t>
    </rPh>
    <rPh sb="124" eb="127">
      <t>チョウキテキ</t>
    </rPh>
    <rPh sb="128" eb="130">
      <t>シヤ</t>
    </rPh>
    <rPh sb="131" eb="132">
      <t>モ</t>
    </rPh>
    <rPh sb="134" eb="136">
      <t>シセツ</t>
    </rPh>
    <rPh sb="155" eb="156">
      <t>サイ</t>
    </rPh>
    <rPh sb="160" eb="161">
      <t>ナ</t>
    </rPh>
    <rPh sb="162" eb="163">
      <t>タ</t>
    </rPh>
    <rPh sb="167" eb="169">
      <t>スイドウ</t>
    </rPh>
    <rPh sb="171" eb="173">
      <t>スイジュン</t>
    </rPh>
    <rPh sb="174" eb="176">
      <t>ケントウ</t>
    </rPh>
    <rPh sb="177" eb="179">
      <t>ヒツヨウ</t>
    </rPh>
    <phoneticPr fontId="4"/>
  </si>
  <si>
    <t>　下水道管の布設工事に併せて老朽水道管の更新を同時に行うことで費用面においても工程面においても効率的に更新できており、その結果水道管が償却対象資産の大部分を占める有形固定資産減価償却率が類似団体比較で低く、管路経年化率についても同様に低くなっている。
　なお、有形固定資産減価償却率が平成26年度以降大きく増えているが会計制度の変更により減価償却の基準が変わったことによるものである。</t>
    <rPh sb="6" eb="8">
      <t>フセツ</t>
    </rPh>
    <rPh sb="8" eb="10">
      <t>コウジ</t>
    </rPh>
    <rPh sb="11" eb="12">
      <t>アワ</t>
    </rPh>
    <rPh sb="20" eb="22">
      <t>コウシン</t>
    </rPh>
    <rPh sb="23" eb="25">
      <t>ドウジ</t>
    </rPh>
    <rPh sb="26" eb="27">
      <t>オコナ</t>
    </rPh>
    <rPh sb="51" eb="53">
      <t>コウシン</t>
    </rPh>
    <rPh sb="61" eb="63">
      <t>ケッカ</t>
    </rPh>
    <rPh sb="63" eb="66">
      <t>スイドウカン</t>
    </rPh>
    <rPh sb="67" eb="69">
      <t>ショウキャク</t>
    </rPh>
    <rPh sb="69" eb="71">
      <t>タイショウ</t>
    </rPh>
    <rPh sb="71" eb="73">
      <t>シサン</t>
    </rPh>
    <rPh sb="74" eb="77">
      <t>ダイブブン</t>
    </rPh>
    <rPh sb="78" eb="79">
      <t>シ</t>
    </rPh>
    <rPh sb="169" eb="171">
      <t>ゲンカ</t>
    </rPh>
    <rPh sb="171" eb="173">
      <t>ショウキャク</t>
    </rPh>
    <rPh sb="174" eb="176">
      <t>キジュン</t>
    </rPh>
    <rPh sb="177" eb="178">
      <t>カ</t>
    </rPh>
    <phoneticPr fontId="4"/>
  </si>
  <si>
    <t>　本町水道事業の経営状況については近年経常黒字が継続しており、平成19年度より企業債が無い状況が継続していること、類似団体と比較した流動比率も平成27年度の類似団体平均値371.31%に対し3629.41%とおよそ9.8倍の水準であることから、収支面においても資金面においても健全な状態にある。
　しかし、料金回収率が類似団体平均値が平成27年度で99.99%なのに対し65.70%となっていることからもわかるように、経常黒字は水道料金収入の不足を水道事業の保有する財政調整基金からの繰入収入で補うことで達成されており、給水原価においても類似団体と比較し10円以上高い状態が継続、中でも京都府営水道の使用料が固定的経費として大きな比重を占めており、平成27年度に行われた京都府営水道の料金引き下げなどの事象が無い限り給水原価の改善は難しい。今後の経営を考えると近い将来に見込まれる基金の枯渇に耐えうるよう、水道料金の改定を行うなど経営改善を行っていくことが重要である。
　施設利用率について、現状で類似団体平均値が平成27年度で58.53%なのに対し50.11%と8%程度開きがある。これは本町において現在も続いている人口増加を見据え、施設能力に余裕を持たせているためで、今後の人口増加が予定通り進捗し、効率的な施設利用が可能になるか、あるいは人口増加が見込めなくなった場合は施設規模の適正化を検討することになる。</t>
    <rPh sb="8" eb="10">
      <t>ケイエイ</t>
    </rPh>
    <rPh sb="10" eb="12">
      <t>ジョウキョウ</t>
    </rPh>
    <rPh sb="17" eb="19">
      <t>キンネン</t>
    </rPh>
    <rPh sb="19" eb="21">
      <t>ケイジョウ</t>
    </rPh>
    <rPh sb="21" eb="23">
      <t>クロジ</t>
    </rPh>
    <rPh sb="24" eb="26">
      <t>ケイゾク</t>
    </rPh>
    <rPh sb="122" eb="124">
      <t>シュウシ</t>
    </rPh>
    <rPh sb="124" eb="125">
      <t>メン</t>
    </rPh>
    <rPh sb="132" eb="133">
      <t>メン</t>
    </rPh>
    <rPh sb="138" eb="140">
      <t>ケンゼン</t>
    </rPh>
    <rPh sb="141" eb="143">
      <t>ジョウタイ</t>
    </rPh>
    <rPh sb="153" eb="155">
      <t>リョウキン</t>
    </rPh>
    <rPh sb="155" eb="157">
      <t>カイシュウ</t>
    </rPh>
    <rPh sb="157" eb="158">
      <t>リツ</t>
    </rPh>
    <rPh sb="211" eb="213">
      <t>クロジ</t>
    </rPh>
    <rPh sb="218" eb="220">
      <t>シュウニュウ</t>
    </rPh>
    <rPh sb="233" eb="235">
      <t>ザイセイ</t>
    </rPh>
    <rPh sb="235" eb="237">
      <t>チョウセイ</t>
    </rPh>
    <rPh sb="247" eb="248">
      <t>オギナ</t>
    </rPh>
    <rPh sb="252" eb="254">
      <t>タッセイ</t>
    </rPh>
    <rPh sb="284" eb="286">
      <t>ジョウタイ</t>
    </rPh>
    <rPh sb="287" eb="289">
      <t>ケイゾク</t>
    </rPh>
    <rPh sb="293" eb="295">
      <t>キョウト</t>
    </rPh>
    <rPh sb="300" eb="302">
      <t>シヨウ</t>
    </rPh>
    <rPh sb="302" eb="303">
      <t>リョウ</t>
    </rPh>
    <rPh sb="331" eb="332">
      <t>オコナ</t>
    </rPh>
    <rPh sb="342" eb="344">
      <t>リョウキン</t>
    </rPh>
    <rPh sb="344" eb="345">
      <t>ヒ</t>
    </rPh>
    <rPh sb="346" eb="347">
      <t>サ</t>
    </rPh>
    <rPh sb="351" eb="353">
      <t>ジショウ</t>
    </rPh>
    <rPh sb="354" eb="355">
      <t>ナ</t>
    </rPh>
    <rPh sb="356" eb="357">
      <t>カギ</t>
    </rPh>
    <rPh sb="363" eb="365">
      <t>カイゼン</t>
    </rPh>
    <rPh sb="366" eb="367">
      <t>ムズカ</t>
    </rPh>
    <rPh sb="370" eb="372">
      <t>コンゴ</t>
    </rPh>
    <rPh sb="373" eb="375">
      <t>ケイエイ</t>
    </rPh>
    <rPh sb="376" eb="377">
      <t>カンガ</t>
    </rPh>
    <rPh sb="380" eb="381">
      <t>チカ</t>
    </rPh>
    <rPh sb="382" eb="384">
      <t>ショウライ</t>
    </rPh>
    <rPh sb="385" eb="387">
      <t>ミコ</t>
    </rPh>
    <rPh sb="390" eb="392">
      <t>キキン</t>
    </rPh>
    <rPh sb="393" eb="395">
      <t>コカツ</t>
    </rPh>
    <rPh sb="396" eb="397">
      <t>タ</t>
    </rPh>
    <rPh sb="403" eb="405">
      <t>スイドウ</t>
    </rPh>
    <rPh sb="405" eb="407">
      <t>リョウキン</t>
    </rPh>
    <rPh sb="408" eb="410">
      <t>カイテイ</t>
    </rPh>
    <rPh sb="411" eb="412">
      <t>オコナ</t>
    </rPh>
    <rPh sb="415" eb="417">
      <t>ケイエイ</t>
    </rPh>
    <rPh sb="417" eb="419">
      <t>カイゼン</t>
    </rPh>
    <rPh sb="420" eb="421">
      <t>オコナ</t>
    </rPh>
    <rPh sb="428" eb="430">
      <t>ジュウヨウ</t>
    </rPh>
    <rPh sb="438" eb="441">
      <t>リヨウリツ</t>
    </rPh>
    <rPh sb="484" eb="486">
      <t>テイド</t>
    </rPh>
    <rPh sb="486" eb="487">
      <t>ヒラ</t>
    </rPh>
    <rPh sb="495" eb="497">
      <t>ホンチョウ</t>
    </rPh>
    <rPh sb="501" eb="503">
      <t>ゲンザイ</t>
    </rPh>
    <rPh sb="504" eb="505">
      <t>ツヅ</t>
    </rPh>
    <rPh sb="509" eb="511">
      <t>ジンコウ</t>
    </rPh>
    <rPh sb="511" eb="513">
      <t>ゾウカ</t>
    </rPh>
    <rPh sb="514" eb="516">
      <t>ミス</t>
    </rPh>
    <rPh sb="518" eb="520">
      <t>シセツ</t>
    </rPh>
    <rPh sb="520" eb="522">
      <t>ノウリョク</t>
    </rPh>
    <rPh sb="523" eb="525">
      <t>ヨユウ</t>
    </rPh>
    <rPh sb="526" eb="527">
      <t>モ</t>
    </rPh>
    <rPh sb="536" eb="538">
      <t>コンゴ</t>
    </rPh>
    <rPh sb="539" eb="541">
      <t>ジンコウ</t>
    </rPh>
    <rPh sb="541" eb="543">
      <t>ゾウカ</t>
    </rPh>
    <rPh sb="544" eb="546">
      <t>ヨテイ</t>
    </rPh>
    <rPh sb="546" eb="547">
      <t>ドオ</t>
    </rPh>
    <rPh sb="548" eb="550">
      <t>シンチョク</t>
    </rPh>
    <rPh sb="552" eb="554">
      <t>コウリツ</t>
    </rPh>
    <rPh sb="554" eb="555">
      <t>テキ</t>
    </rPh>
    <rPh sb="556" eb="558">
      <t>シセツ</t>
    </rPh>
    <rPh sb="558" eb="560">
      <t>リヨウ</t>
    </rPh>
    <rPh sb="561" eb="563">
      <t>カノウ</t>
    </rPh>
    <rPh sb="572" eb="574">
      <t>ジンコウ</t>
    </rPh>
    <rPh sb="574" eb="576">
      <t>ゾウカ</t>
    </rPh>
    <rPh sb="577" eb="579">
      <t>ミコ</t>
    </rPh>
    <rPh sb="585" eb="587">
      <t>バアイ</t>
    </rPh>
    <rPh sb="588" eb="590">
      <t>シセツ</t>
    </rPh>
    <rPh sb="590" eb="592">
      <t>キボ</t>
    </rPh>
    <rPh sb="593" eb="596">
      <t>テキセイカ</t>
    </rPh>
    <rPh sb="597" eb="599">
      <t>ケントウ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</si>
</sst>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0.74</c:v>
                </c:pt>
                <c:pt idx="1">
                  <c:v>0.99</c:v>
                </c:pt>
                <c:pt idx="2">
                  <c:v>0.26</c:v>
                </c:pt>
                <c:pt idx="3">
                  <c:v>0.17</c:v>
                </c:pt>
                <c:pt idx="4">
                  <c:v>0.14000000000000001</c:v>
                </c:pt>
              </c:numCache>
            </c:numRef>
          </c:val>
        </c:ser>
        <c:dLbls>
          <c:showLegendKey val="0"/>
          <c:showVal val="0"/>
          <c:showCatName val="0"/>
          <c:showSerName val="0"/>
          <c:showPercent val="0"/>
          <c:showBubbleSize val="0"/>
        </c:dLbls>
        <c:gapWidth val="150"/>
        <c:axId val="82951168"/>
        <c:axId val="82957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0.7</c:v>
                </c:pt>
                <c:pt idx="1">
                  <c:v>0.81</c:v>
                </c:pt>
                <c:pt idx="2">
                  <c:v>0.59</c:v>
                </c:pt>
                <c:pt idx="3">
                  <c:v>0.6</c:v>
                </c:pt>
                <c:pt idx="4">
                  <c:v>0.56000000000000005</c:v>
                </c:pt>
              </c:numCache>
            </c:numRef>
          </c:val>
          <c:smooth val="0"/>
        </c:ser>
        <c:dLbls>
          <c:showLegendKey val="0"/>
          <c:showVal val="0"/>
          <c:showCatName val="0"/>
          <c:showSerName val="0"/>
          <c:showPercent val="0"/>
          <c:showBubbleSize val="0"/>
        </c:dLbls>
        <c:marker val="1"/>
        <c:smooth val="0"/>
        <c:axId val="82951168"/>
        <c:axId val="82957440"/>
      </c:lineChart>
      <c:dateAx>
        <c:axId val="82951168"/>
        <c:scaling>
          <c:orientation val="minMax"/>
        </c:scaling>
        <c:delete val="1"/>
        <c:axPos val="b"/>
        <c:numFmt formatCode="ge" sourceLinked="1"/>
        <c:majorTickMark val="none"/>
        <c:minorTickMark val="none"/>
        <c:tickLblPos val="none"/>
        <c:crossAx val="82957440"/>
        <c:crosses val="autoZero"/>
        <c:auto val="1"/>
        <c:lblOffset val="100"/>
        <c:baseTimeUnit val="years"/>
      </c:dateAx>
      <c:valAx>
        <c:axId val="82957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951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49.68</c:v>
                </c:pt>
                <c:pt idx="1">
                  <c:v>50.14</c:v>
                </c:pt>
                <c:pt idx="2">
                  <c:v>49.84</c:v>
                </c:pt>
                <c:pt idx="3">
                  <c:v>50.56</c:v>
                </c:pt>
                <c:pt idx="4">
                  <c:v>50.11</c:v>
                </c:pt>
              </c:numCache>
            </c:numRef>
          </c:val>
        </c:ser>
        <c:dLbls>
          <c:showLegendKey val="0"/>
          <c:showVal val="0"/>
          <c:showCatName val="0"/>
          <c:showSerName val="0"/>
          <c:showPercent val="0"/>
          <c:showBubbleSize val="0"/>
        </c:dLbls>
        <c:gapWidth val="150"/>
        <c:axId val="83819904"/>
        <c:axId val="83846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58.76</c:v>
                </c:pt>
                <c:pt idx="1">
                  <c:v>59.09</c:v>
                </c:pt>
                <c:pt idx="2">
                  <c:v>59.23</c:v>
                </c:pt>
                <c:pt idx="3">
                  <c:v>58.58</c:v>
                </c:pt>
                <c:pt idx="4">
                  <c:v>58.53</c:v>
                </c:pt>
              </c:numCache>
            </c:numRef>
          </c:val>
          <c:smooth val="0"/>
        </c:ser>
        <c:dLbls>
          <c:showLegendKey val="0"/>
          <c:showVal val="0"/>
          <c:showCatName val="0"/>
          <c:showSerName val="0"/>
          <c:showPercent val="0"/>
          <c:showBubbleSize val="0"/>
        </c:dLbls>
        <c:marker val="1"/>
        <c:smooth val="0"/>
        <c:axId val="83819904"/>
        <c:axId val="83846656"/>
      </c:lineChart>
      <c:dateAx>
        <c:axId val="83819904"/>
        <c:scaling>
          <c:orientation val="minMax"/>
        </c:scaling>
        <c:delete val="1"/>
        <c:axPos val="b"/>
        <c:numFmt formatCode="ge" sourceLinked="1"/>
        <c:majorTickMark val="none"/>
        <c:minorTickMark val="none"/>
        <c:tickLblPos val="none"/>
        <c:crossAx val="83846656"/>
        <c:crosses val="autoZero"/>
        <c:auto val="1"/>
        <c:lblOffset val="100"/>
        <c:baseTimeUnit val="years"/>
      </c:dateAx>
      <c:valAx>
        <c:axId val="83846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819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98.89</c:v>
                </c:pt>
                <c:pt idx="1">
                  <c:v>96.79</c:v>
                </c:pt>
                <c:pt idx="2">
                  <c:v>97.79</c:v>
                </c:pt>
                <c:pt idx="3">
                  <c:v>96.54</c:v>
                </c:pt>
                <c:pt idx="4">
                  <c:v>97.76</c:v>
                </c:pt>
              </c:numCache>
            </c:numRef>
          </c:val>
        </c:ser>
        <c:dLbls>
          <c:showLegendKey val="0"/>
          <c:showVal val="0"/>
          <c:showCatName val="0"/>
          <c:showSerName val="0"/>
          <c:showPercent val="0"/>
          <c:showBubbleSize val="0"/>
        </c:dLbls>
        <c:gapWidth val="150"/>
        <c:axId val="83856384"/>
        <c:axId val="83866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84.87</c:v>
                </c:pt>
                <c:pt idx="1">
                  <c:v>85.4</c:v>
                </c:pt>
                <c:pt idx="2">
                  <c:v>85.53</c:v>
                </c:pt>
                <c:pt idx="3">
                  <c:v>85.23</c:v>
                </c:pt>
                <c:pt idx="4">
                  <c:v>85.26</c:v>
                </c:pt>
              </c:numCache>
            </c:numRef>
          </c:val>
          <c:smooth val="0"/>
        </c:ser>
        <c:dLbls>
          <c:showLegendKey val="0"/>
          <c:showVal val="0"/>
          <c:showCatName val="0"/>
          <c:showSerName val="0"/>
          <c:showPercent val="0"/>
          <c:showBubbleSize val="0"/>
        </c:dLbls>
        <c:marker val="1"/>
        <c:smooth val="0"/>
        <c:axId val="83856384"/>
        <c:axId val="83866752"/>
      </c:lineChart>
      <c:dateAx>
        <c:axId val="83856384"/>
        <c:scaling>
          <c:orientation val="minMax"/>
        </c:scaling>
        <c:delete val="1"/>
        <c:axPos val="b"/>
        <c:numFmt formatCode="ge" sourceLinked="1"/>
        <c:majorTickMark val="none"/>
        <c:minorTickMark val="none"/>
        <c:tickLblPos val="none"/>
        <c:crossAx val="83866752"/>
        <c:crosses val="autoZero"/>
        <c:auto val="1"/>
        <c:lblOffset val="100"/>
        <c:baseTimeUnit val="years"/>
      </c:dateAx>
      <c:valAx>
        <c:axId val="83866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856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101.67</c:v>
                </c:pt>
                <c:pt idx="1">
                  <c:v>101.73</c:v>
                </c:pt>
                <c:pt idx="2">
                  <c:v>101.39</c:v>
                </c:pt>
                <c:pt idx="3">
                  <c:v>100.38</c:v>
                </c:pt>
                <c:pt idx="4">
                  <c:v>101.19</c:v>
                </c:pt>
              </c:numCache>
            </c:numRef>
          </c:val>
        </c:ser>
        <c:dLbls>
          <c:showLegendKey val="0"/>
          <c:showVal val="0"/>
          <c:showCatName val="0"/>
          <c:showSerName val="0"/>
          <c:showPercent val="0"/>
          <c:showBubbleSize val="0"/>
        </c:dLbls>
        <c:gapWidth val="150"/>
        <c:axId val="83131008"/>
        <c:axId val="83141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105.61</c:v>
                </c:pt>
                <c:pt idx="1">
                  <c:v>106.41</c:v>
                </c:pt>
                <c:pt idx="2">
                  <c:v>106.89</c:v>
                </c:pt>
                <c:pt idx="3">
                  <c:v>109.04</c:v>
                </c:pt>
                <c:pt idx="4">
                  <c:v>109.64</c:v>
                </c:pt>
              </c:numCache>
            </c:numRef>
          </c:val>
          <c:smooth val="0"/>
        </c:ser>
        <c:dLbls>
          <c:showLegendKey val="0"/>
          <c:showVal val="0"/>
          <c:showCatName val="0"/>
          <c:showSerName val="0"/>
          <c:showPercent val="0"/>
          <c:showBubbleSize val="0"/>
        </c:dLbls>
        <c:marker val="1"/>
        <c:smooth val="0"/>
        <c:axId val="83131008"/>
        <c:axId val="83141376"/>
      </c:lineChart>
      <c:dateAx>
        <c:axId val="83131008"/>
        <c:scaling>
          <c:orientation val="minMax"/>
        </c:scaling>
        <c:delete val="1"/>
        <c:axPos val="b"/>
        <c:numFmt formatCode="ge" sourceLinked="1"/>
        <c:majorTickMark val="none"/>
        <c:minorTickMark val="none"/>
        <c:tickLblPos val="none"/>
        <c:crossAx val="83141376"/>
        <c:crosses val="autoZero"/>
        <c:auto val="1"/>
        <c:lblOffset val="100"/>
        <c:baseTimeUnit val="years"/>
      </c:dateAx>
      <c:valAx>
        <c:axId val="831413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3131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11.81</c:v>
                </c:pt>
                <c:pt idx="1">
                  <c:v>12.13</c:v>
                </c:pt>
                <c:pt idx="2">
                  <c:v>12.88</c:v>
                </c:pt>
                <c:pt idx="3">
                  <c:v>38.03</c:v>
                </c:pt>
                <c:pt idx="4">
                  <c:v>39.630000000000003</c:v>
                </c:pt>
              </c:numCache>
            </c:numRef>
          </c:val>
        </c:ser>
        <c:dLbls>
          <c:showLegendKey val="0"/>
          <c:showVal val="0"/>
          <c:showCatName val="0"/>
          <c:showSerName val="0"/>
          <c:showPercent val="0"/>
          <c:showBubbleSize val="0"/>
        </c:dLbls>
        <c:gapWidth val="150"/>
        <c:axId val="83151104"/>
        <c:axId val="83427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35.53</c:v>
                </c:pt>
                <c:pt idx="1">
                  <c:v>36.36</c:v>
                </c:pt>
                <c:pt idx="2">
                  <c:v>37.340000000000003</c:v>
                </c:pt>
                <c:pt idx="3">
                  <c:v>44.31</c:v>
                </c:pt>
                <c:pt idx="4">
                  <c:v>45.75</c:v>
                </c:pt>
              </c:numCache>
            </c:numRef>
          </c:val>
          <c:smooth val="0"/>
        </c:ser>
        <c:dLbls>
          <c:showLegendKey val="0"/>
          <c:showVal val="0"/>
          <c:showCatName val="0"/>
          <c:showSerName val="0"/>
          <c:showPercent val="0"/>
          <c:showBubbleSize val="0"/>
        </c:dLbls>
        <c:marker val="1"/>
        <c:smooth val="0"/>
        <c:axId val="83151104"/>
        <c:axId val="83427712"/>
      </c:lineChart>
      <c:dateAx>
        <c:axId val="83151104"/>
        <c:scaling>
          <c:orientation val="minMax"/>
        </c:scaling>
        <c:delete val="1"/>
        <c:axPos val="b"/>
        <c:numFmt formatCode="ge" sourceLinked="1"/>
        <c:majorTickMark val="none"/>
        <c:minorTickMark val="none"/>
        <c:tickLblPos val="none"/>
        <c:crossAx val="83427712"/>
        <c:crosses val="autoZero"/>
        <c:auto val="1"/>
        <c:lblOffset val="100"/>
        <c:baseTimeUnit val="years"/>
      </c:dateAx>
      <c:valAx>
        <c:axId val="83427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151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2.17</c:v>
                </c:pt>
                <c:pt idx="1">
                  <c:v>1.79</c:v>
                </c:pt>
                <c:pt idx="2">
                  <c:v>1.7</c:v>
                </c:pt>
                <c:pt idx="3">
                  <c:v>1.7</c:v>
                </c:pt>
                <c:pt idx="4">
                  <c:v>1.56</c:v>
                </c:pt>
              </c:numCache>
            </c:numRef>
          </c:val>
        </c:ser>
        <c:dLbls>
          <c:showLegendKey val="0"/>
          <c:showVal val="0"/>
          <c:showCatName val="0"/>
          <c:showSerName val="0"/>
          <c:showPercent val="0"/>
          <c:showBubbleSize val="0"/>
        </c:dLbls>
        <c:gapWidth val="150"/>
        <c:axId val="83478400"/>
        <c:axId val="83484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6.47</c:v>
                </c:pt>
                <c:pt idx="1">
                  <c:v>7.8</c:v>
                </c:pt>
                <c:pt idx="2">
                  <c:v>8.39</c:v>
                </c:pt>
                <c:pt idx="3">
                  <c:v>10.09</c:v>
                </c:pt>
                <c:pt idx="4">
                  <c:v>10.54</c:v>
                </c:pt>
              </c:numCache>
            </c:numRef>
          </c:val>
          <c:smooth val="0"/>
        </c:ser>
        <c:dLbls>
          <c:showLegendKey val="0"/>
          <c:showVal val="0"/>
          <c:showCatName val="0"/>
          <c:showSerName val="0"/>
          <c:showPercent val="0"/>
          <c:showBubbleSize val="0"/>
        </c:dLbls>
        <c:marker val="1"/>
        <c:smooth val="0"/>
        <c:axId val="83478400"/>
        <c:axId val="83484672"/>
      </c:lineChart>
      <c:dateAx>
        <c:axId val="83478400"/>
        <c:scaling>
          <c:orientation val="minMax"/>
        </c:scaling>
        <c:delete val="1"/>
        <c:axPos val="b"/>
        <c:numFmt formatCode="ge" sourceLinked="1"/>
        <c:majorTickMark val="none"/>
        <c:minorTickMark val="none"/>
        <c:tickLblPos val="none"/>
        <c:crossAx val="83484672"/>
        <c:crosses val="autoZero"/>
        <c:auto val="1"/>
        <c:lblOffset val="100"/>
        <c:baseTimeUnit val="years"/>
      </c:dateAx>
      <c:valAx>
        <c:axId val="83484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478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3588992"/>
        <c:axId val="83595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6.79</c:v>
                </c:pt>
                <c:pt idx="1">
                  <c:v>6.33</c:v>
                </c:pt>
                <c:pt idx="2">
                  <c:v>7.76</c:v>
                </c:pt>
                <c:pt idx="3">
                  <c:v>3.77</c:v>
                </c:pt>
                <c:pt idx="4">
                  <c:v>3.62</c:v>
                </c:pt>
              </c:numCache>
            </c:numRef>
          </c:val>
          <c:smooth val="0"/>
        </c:ser>
        <c:dLbls>
          <c:showLegendKey val="0"/>
          <c:showVal val="0"/>
          <c:showCatName val="0"/>
          <c:showSerName val="0"/>
          <c:showPercent val="0"/>
          <c:showBubbleSize val="0"/>
        </c:dLbls>
        <c:marker val="1"/>
        <c:smooth val="0"/>
        <c:axId val="83588992"/>
        <c:axId val="83595264"/>
      </c:lineChart>
      <c:dateAx>
        <c:axId val="83588992"/>
        <c:scaling>
          <c:orientation val="minMax"/>
        </c:scaling>
        <c:delete val="1"/>
        <c:axPos val="b"/>
        <c:numFmt formatCode="ge" sourceLinked="1"/>
        <c:majorTickMark val="none"/>
        <c:minorTickMark val="none"/>
        <c:tickLblPos val="none"/>
        <c:crossAx val="83595264"/>
        <c:crosses val="autoZero"/>
        <c:auto val="1"/>
        <c:lblOffset val="100"/>
        <c:baseTimeUnit val="years"/>
      </c:dateAx>
      <c:valAx>
        <c:axId val="835952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3588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5070.82</c:v>
                </c:pt>
                <c:pt idx="1">
                  <c:v>4356.05</c:v>
                </c:pt>
                <c:pt idx="2">
                  <c:v>4525.38</c:v>
                </c:pt>
                <c:pt idx="3">
                  <c:v>3153.03</c:v>
                </c:pt>
                <c:pt idx="4">
                  <c:v>3629.41</c:v>
                </c:pt>
              </c:numCache>
            </c:numRef>
          </c:val>
        </c:ser>
        <c:dLbls>
          <c:showLegendKey val="0"/>
          <c:showVal val="0"/>
          <c:showCatName val="0"/>
          <c:showSerName val="0"/>
          <c:showPercent val="0"/>
          <c:showBubbleSize val="0"/>
        </c:dLbls>
        <c:gapWidth val="150"/>
        <c:axId val="83627392"/>
        <c:axId val="83633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832.37</c:v>
                </c:pt>
                <c:pt idx="1">
                  <c:v>852.01</c:v>
                </c:pt>
                <c:pt idx="2">
                  <c:v>909.68</c:v>
                </c:pt>
                <c:pt idx="3">
                  <c:v>382.09</c:v>
                </c:pt>
                <c:pt idx="4">
                  <c:v>371.31</c:v>
                </c:pt>
              </c:numCache>
            </c:numRef>
          </c:val>
          <c:smooth val="0"/>
        </c:ser>
        <c:dLbls>
          <c:showLegendKey val="0"/>
          <c:showVal val="0"/>
          <c:showCatName val="0"/>
          <c:showSerName val="0"/>
          <c:showPercent val="0"/>
          <c:showBubbleSize val="0"/>
        </c:dLbls>
        <c:marker val="1"/>
        <c:smooth val="0"/>
        <c:axId val="83627392"/>
        <c:axId val="83633664"/>
      </c:lineChart>
      <c:dateAx>
        <c:axId val="83627392"/>
        <c:scaling>
          <c:orientation val="minMax"/>
        </c:scaling>
        <c:delete val="1"/>
        <c:axPos val="b"/>
        <c:numFmt formatCode="ge" sourceLinked="1"/>
        <c:majorTickMark val="none"/>
        <c:minorTickMark val="none"/>
        <c:tickLblPos val="none"/>
        <c:crossAx val="83633664"/>
        <c:crosses val="autoZero"/>
        <c:auto val="1"/>
        <c:lblOffset val="100"/>
        <c:baseTimeUnit val="years"/>
      </c:dateAx>
      <c:valAx>
        <c:axId val="836336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3627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3647488"/>
        <c:axId val="83649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403.15</c:v>
                </c:pt>
                <c:pt idx="1">
                  <c:v>391.4</c:v>
                </c:pt>
                <c:pt idx="2">
                  <c:v>382.65</c:v>
                </c:pt>
                <c:pt idx="3">
                  <c:v>385.06</c:v>
                </c:pt>
                <c:pt idx="4">
                  <c:v>373.09</c:v>
                </c:pt>
              </c:numCache>
            </c:numRef>
          </c:val>
          <c:smooth val="0"/>
        </c:ser>
        <c:dLbls>
          <c:showLegendKey val="0"/>
          <c:showVal val="0"/>
          <c:showCatName val="0"/>
          <c:showSerName val="0"/>
          <c:showPercent val="0"/>
          <c:showBubbleSize val="0"/>
        </c:dLbls>
        <c:marker val="1"/>
        <c:smooth val="0"/>
        <c:axId val="83647488"/>
        <c:axId val="83649664"/>
      </c:lineChart>
      <c:dateAx>
        <c:axId val="83647488"/>
        <c:scaling>
          <c:orientation val="minMax"/>
        </c:scaling>
        <c:delete val="1"/>
        <c:axPos val="b"/>
        <c:numFmt formatCode="ge" sourceLinked="1"/>
        <c:majorTickMark val="none"/>
        <c:minorTickMark val="none"/>
        <c:tickLblPos val="none"/>
        <c:crossAx val="83649664"/>
        <c:crosses val="autoZero"/>
        <c:auto val="1"/>
        <c:lblOffset val="100"/>
        <c:baseTimeUnit val="years"/>
      </c:dateAx>
      <c:valAx>
        <c:axId val="836496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3647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68.209999999999994</c:v>
                </c:pt>
                <c:pt idx="1">
                  <c:v>67.709999999999994</c:v>
                </c:pt>
                <c:pt idx="2">
                  <c:v>61.6</c:v>
                </c:pt>
                <c:pt idx="3">
                  <c:v>61.89</c:v>
                </c:pt>
                <c:pt idx="4">
                  <c:v>65.7</c:v>
                </c:pt>
              </c:numCache>
            </c:numRef>
          </c:val>
        </c:ser>
        <c:dLbls>
          <c:showLegendKey val="0"/>
          <c:showVal val="0"/>
          <c:showCatName val="0"/>
          <c:showSerName val="0"/>
          <c:showPercent val="0"/>
          <c:showBubbleSize val="0"/>
        </c:dLbls>
        <c:gapWidth val="150"/>
        <c:axId val="83764352"/>
        <c:axId val="83766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94.86</c:v>
                </c:pt>
                <c:pt idx="1">
                  <c:v>95.91</c:v>
                </c:pt>
                <c:pt idx="2">
                  <c:v>96.1</c:v>
                </c:pt>
                <c:pt idx="3">
                  <c:v>99.07</c:v>
                </c:pt>
                <c:pt idx="4">
                  <c:v>99.99</c:v>
                </c:pt>
              </c:numCache>
            </c:numRef>
          </c:val>
          <c:smooth val="0"/>
        </c:ser>
        <c:dLbls>
          <c:showLegendKey val="0"/>
          <c:showVal val="0"/>
          <c:showCatName val="0"/>
          <c:showSerName val="0"/>
          <c:showPercent val="0"/>
          <c:showBubbleSize val="0"/>
        </c:dLbls>
        <c:marker val="1"/>
        <c:smooth val="0"/>
        <c:axId val="83764352"/>
        <c:axId val="83766272"/>
      </c:lineChart>
      <c:dateAx>
        <c:axId val="83764352"/>
        <c:scaling>
          <c:orientation val="minMax"/>
        </c:scaling>
        <c:delete val="1"/>
        <c:axPos val="b"/>
        <c:numFmt formatCode="ge" sourceLinked="1"/>
        <c:majorTickMark val="none"/>
        <c:minorTickMark val="none"/>
        <c:tickLblPos val="none"/>
        <c:crossAx val="83766272"/>
        <c:crosses val="autoZero"/>
        <c:auto val="1"/>
        <c:lblOffset val="100"/>
        <c:baseTimeUnit val="years"/>
      </c:dateAx>
      <c:valAx>
        <c:axId val="83766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764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178.06</c:v>
                </c:pt>
                <c:pt idx="1">
                  <c:v>177.8</c:v>
                </c:pt>
                <c:pt idx="2">
                  <c:v>196.19</c:v>
                </c:pt>
                <c:pt idx="3">
                  <c:v>197.13</c:v>
                </c:pt>
                <c:pt idx="4">
                  <c:v>184.74</c:v>
                </c:pt>
              </c:numCache>
            </c:numRef>
          </c:val>
        </c:ser>
        <c:dLbls>
          <c:showLegendKey val="0"/>
          <c:showVal val="0"/>
          <c:showCatName val="0"/>
          <c:showSerName val="0"/>
          <c:showPercent val="0"/>
          <c:showBubbleSize val="0"/>
        </c:dLbls>
        <c:gapWidth val="150"/>
        <c:axId val="83796352"/>
        <c:axId val="83798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179.14</c:v>
                </c:pt>
                <c:pt idx="1">
                  <c:v>179.29</c:v>
                </c:pt>
                <c:pt idx="2">
                  <c:v>178.39</c:v>
                </c:pt>
                <c:pt idx="3">
                  <c:v>173.03</c:v>
                </c:pt>
                <c:pt idx="4">
                  <c:v>171.15</c:v>
                </c:pt>
              </c:numCache>
            </c:numRef>
          </c:val>
          <c:smooth val="0"/>
        </c:ser>
        <c:dLbls>
          <c:showLegendKey val="0"/>
          <c:showVal val="0"/>
          <c:showCatName val="0"/>
          <c:showSerName val="0"/>
          <c:showPercent val="0"/>
          <c:showBubbleSize val="0"/>
        </c:dLbls>
        <c:marker val="1"/>
        <c:smooth val="0"/>
        <c:axId val="83796352"/>
        <c:axId val="83798272"/>
      </c:lineChart>
      <c:dateAx>
        <c:axId val="83796352"/>
        <c:scaling>
          <c:orientation val="minMax"/>
        </c:scaling>
        <c:delete val="1"/>
        <c:axPos val="b"/>
        <c:numFmt formatCode="ge" sourceLinked="1"/>
        <c:majorTickMark val="none"/>
        <c:minorTickMark val="none"/>
        <c:tickLblPos val="none"/>
        <c:crossAx val="83798272"/>
        <c:crosses val="autoZero"/>
        <c:auto val="1"/>
        <c:lblOffset val="100"/>
        <c:baseTimeUnit val="years"/>
      </c:dateAx>
      <c:valAx>
        <c:axId val="83798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796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H1" zoomScaleNormal="100" workbookViewId="0">
      <selection activeCell="CA16" sqref="CA16"/>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京都府　精華町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A5</v>
      </c>
      <c r="AA8" s="53"/>
      <c r="AB8" s="53"/>
      <c r="AC8" s="53"/>
      <c r="AD8" s="53"/>
      <c r="AE8" s="53"/>
      <c r="AF8" s="53"/>
      <c r="AG8" s="54"/>
      <c r="AH8" s="3"/>
      <c r="AI8" s="55">
        <f>データ!Q6</f>
        <v>37597</v>
      </c>
      <c r="AJ8" s="56"/>
      <c r="AK8" s="56"/>
      <c r="AL8" s="56"/>
      <c r="AM8" s="56"/>
      <c r="AN8" s="56"/>
      <c r="AO8" s="56"/>
      <c r="AP8" s="57"/>
      <c r="AQ8" s="47">
        <f>データ!R6</f>
        <v>25.68</v>
      </c>
      <c r="AR8" s="47"/>
      <c r="AS8" s="47"/>
      <c r="AT8" s="47"/>
      <c r="AU8" s="47"/>
      <c r="AV8" s="47"/>
      <c r="AW8" s="47"/>
      <c r="AX8" s="47"/>
      <c r="AY8" s="47">
        <f>データ!S6</f>
        <v>1464.06</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85.34</v>
      </c>
      <c r="K10" s="47"/>
      <c r="L10" s="47"/>
      <c r="M10" s="47"/>
      <c r="N10" s="47"/>
      <c r="O10" s="47"/>
      <c r="P10" s="47"/>
      <c r="Q10" s="47"/>
      <c r="R10" s="47">
        <f>データ!O6</f>
        <v>99.55</v>
      </c>
      <c r="S10" s="47"/>
      <c r="T10" s="47"/>
      <c r="U10" s="47"/>
      <c r="V10" s="47"/>
      <c r="W10" s="47"/>
      <c r="X10" s="47"/>
      <c r="Y10" s="47"/>
      <c r="Z10" s="78">
        <f>データ!P6</f>
        <v>2068</v>
      </c>
      <c r="AA10" s="78"/>
      <c r="AB10" s="78"/>
      <c r="AC10" s="78"/>
      <c r="AD10" s="78"/>
      <c r="AE10" s="78"/>
      <c r="AF10" s="78"/>
      <c r="AG10" s="78"/>
      <c r="AH10" s="2"/>
      <c r="AI10" s="78">
        <f>データ!T6</f>
        <v>37352</v>
      </c>
      <c r="AJ10" s="78"/>
      <c r="AK10" s="78"/>
      <c r="AL10" s="78"/>
      <c r="AM10" s="78"/>
      <c r="AN10" s="78"/>
      <c r="AO10" s="78"/>
      <c r="AP10" s="78"/>
      <c r="AQ10" s="47">
        <f>データ!U6</f>
        <v>13.5</v>
      </c>
      <c r="AR10" s="47"/>
      <c r="AS10" s="47"/>
      <c r="AT10" s="47"/>
      <c r="AU10" s="47"/>
      <c r="AV10" s="47"/>
      <c r="AW10" s="47"/>
      <c r="AX10" s="47"/>
      <c r="AY10" s="47">
        <f>データ!V6</f>
        <v>2766.81</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105</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104</v>
      </c>
      <c r="BM47" s="59"/>
      <c r="BN47" s="59"/>
      <c r="BO47" s="59"/>
      <c r="BP47" s="59"/>
      <c r="BQ47" s="59"/>
      <c r="BR47" s="59"/>
      <c r="BS47" s="59"/>
      <c r="BT47" s="59"/>
      <c r="BU47" s="59"/>
      <c r="BV47" s="59"/>
      <c r="BW47" s="59"/>
      <c r="BX47" s="59"/>
      <c r="BY47" s="59"/>
      <c r="BZ47" s="6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103</v>
      </c>
      <c r="BM66" s="59"/>
      <c r="BN66" s="59"/>
      <c r="BO66" s="59"/>
      <c r="BP66" s="59"/>
      <c r="BQ66" s="59"/>
      <c r="BR66" s="59"/>
      <c r="BS66" s="59"/>
      <c r="BT66" s="59"/>
      <c r="BU66" s="59"/>
      <c r="BV66" s="59"/>
      <c r="BW66" s="59"/>
      <c r="BX66" s="59"/>
      <c r="BY66" s="59"/>
      <c r="BZ66" s="6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58"/>
      <c r="BM79" s="59"/>
      <c r="BN79" s="59"/>
      <c r="BO79" s="59"/>
      <c r="BP79" s="59"/>
      <c r="BQ79" s="59"/>
      <c r="BR79" s="59"/>
      <c r="BS79" s="59"/>
      <c r="BT79" s="59"/>
      <c r="BU79" s="59"/>
      <c r="BV79" s="59"/>
      <c r="BW79" s="59"/>
      <c r="BX79" s="59"/>
      <c r="BY79" s="59"/>
      <c r="BZ79" s="60"/>
    </row>
    <row r="80" spans="1:78" ht="13.5" customHeight="1">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58"/>
      <c r="BM80" s="59"/>
      <c r="BN80" s="59"/>
      <c r="BO80" s="59"/>
      <c r="BP80" s="59"/>
      <c r="BQ80" s="59"/>
      <c r="BR80" s="59"/>
      <c r="BS80" s="59"/>
      <c r="BT80" s="59"/>
      <c r="BU80" s="59"/>
      <c r="BV80" s="59"/>
      <c r="BW80" s="59"/>
      <c r="BX80" s="59"/>
      <c r="BY80" s="59"/>
      <c r="BZ80" s="6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34</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51</v>
      </c>
      <c r="B4" s="28"/>
      <c r="C4" s="28"/>
      <c r="D4" s="28"/>
      <c r="E4" s="28"/>
      <c r="F4" s="28"/>
      <c r="G4" s="28"/>
      <c r="H4" s="86"/>
      <c r="I4" s="87"/>
      <c r="J4" s="87"/>
      <c r="K4" s="87"/>
      <c r="L4" s="87"/>
      <c r="M4" s="87"/>
      <c r="N4" s="87"/>
      <c r="O4" s="87"/>
      <c r="P4" s="87"/>
      <c r="Q4" s="87"/>
      <c r="R4" s="87"/>
      <c r="S4" s="87"/>
      <c r="T4" s="87"/>
      <c r="U4" s="87"/>
      <c r="V4" s="88"/>
      <c r="W4" s="82" t="s">
        <v>52</v>
      </c>
      <c r="X4" s="82"/>
      <c r="Y4" s="82"/>
      <c r="Z4" s="82"/>
      <c r="AA4" s="82"/>
      <c r="AB4" s="82"/>
      <c r="AC4" s="82"/>
      <c r="AD4" s="82"/>
      <c r="AE4" s="82"/>
      <c r="AF4" s="82"/>
      <c r="AG4" s="82"/>
      <c r="AH4" s="82" t="s">
        <v>53</v>
      </c>
      <c r="AI4" s="82"/>
      <c r="AJ4" s="82"/>
      <c r="AK4" s="82"/>
      <c r="AL4" s="82"/>
      <c r="AM4" s="82"/>
      <c r="AN4" s="82"/>
      <c r="AO4" s="82"/>
      <c r="AP4" s="82"/>
      <c r="AQ4" s="82"/>
      <c r="AR4" s="82"/>
      <c r="AS4" s="82" t="s">
        <v>54</v>
      </c>
      <c r="AT4" s="82"/>
      <c r="AU4" s="82"/>
      <c r="AV4" s="82"/>
      <c r="AW4" s="82"/>
      <c r="AX4" s="82"/>
      <c r="AY4" s="82"/>
      <c r="AZ4" s="82"/>
      <c r="BA4" s="82"/>
      <c r="BB4" s="82"/>
      <c r="BC4" s="82"/>
      <c r="BD4" s="82" t="s">
        <v>55</v>
      </c>
      <c r="BE4" s="82"/>
      <c r="BF4" s="82"/>
      <c r="BG4" s="82"/>
      <c r="BH4" s="82"/>
      <c r="BI4" s="82"/>
      <c r="BJ4" s="82"/>
      <c r="BK4" s="82"/>
      <c r="BL4" s="82"/>
      <c r="BM4" s="82"/>
      <c r="BN4" s="82"/>
      <c r="BO4" s="82" t="s">
        <v>56</v>
      </c>
      <c r="BP4" s="82"/>
      <c r="BQ4" s="82"/>
      <c r="BR4" s="82"/>
      <c r="BS4" s="82"/>
      <c r="BT4" s="82"/>
      <c r="BU4" s="82"/>
      <c r="BV4" s="82"/>
      <c r="BW4" s="82"/>
      <c r="BX4" s="82"/>
      <c r="BY4" s="82"/>
      <c r="BZ4" s="82" t="s">
        <v>57</v>
      </c>
      <c r="CA4" s="82"/>
      <c r="CB4" s="82"/>
      <c r="CC4" s="82"/>
      <c r="CD4" s="82"/>
      <c r="CE4" s="82"/>
      <c r="CF4" s="82"/>
      <c r="CG4" s="82"/>
      <c r="CH4" s="82"/>
      <c r="CI4" s="82"/>
      <c r="CJ4" s="82"/>
      <c r="CK4" s="82" t="s">
        <v>58</v>
      </c>
      <c r="CL4" s="82"/>
      <c r="CM4" s="82"/>
      <c r="CN4" s="82"/>
      <c r="CO4" s="82"/>
      <c r="CP4" s="82"/>
      <c r="CQ4" s="82"/>
      <c r="CR4" s="82"/>
      <c r="CS4" s="82"/>
      <c r="CT4" s="82"/>
      <c r="CU4" s="82"/>
      <c r="CV4" s="82" t="s">
        <v>59</v>
      </c>
      <c r="CW4" s="82"/>
      <c r="CX4" s="82"/>
      <c r="CY4" s="82"/>
      <c r="CZ4" s="82"/>
      <c r="DA4" s="82"/>
      <c r="DB4" s="82"/>
      <c r="DC4" s="82"/>
      <c r="DD4" s="82"/>
      <c r="DE4" s="82"/>
      <c r="DF4" s="82"/>
      <c r="DG4" s="82" t="s">
        <v>60</v>
      </c>
      <c r="DH4" s="82"/>
      <c r="DI4" s="82"/>
      <c r="DJ4" s="82"/>
      <c r="DK4" s="82"/>
      <c r="DL4" s="82"/>
      <c r="DM4" s="82"/>
      <c r="DN4" s="82"/>
      <c r="DO4" s="82"/>
      <c r="DP4" s="82"/>
      <c r="DQ4" s="82"/>
      <c r="DR4" s="82" t="s">
        <v>61</v>
      </c>
      <c r="DS4" s="82"/>
      <c r="DT4" s="82"/>
      <c r="DU4" s="82"/>
      <c r="DV4" s="82"/>
      <c r="DW4" s="82"/>
      <c r="DX4" s="82"/>
      <c r="DY4" s="82"/>
      <c r="DZ4" s="82"/>
      <c r="EA4" s="82"/>
      <c r="EB4" s="82"/>
      <c r="EC4" s="82" t="s">
        <v>62</v>
      </c>
      <c r="ED4" s="82"/>
      <c r="EE4" s="82"/>
      <c r="EF4" s="82"/>
      <c r="EG4" s="82"/>
      <c r="EH4" s="82"/>
      <c r="EI4" s="82"/>
      <c r="EJ4" s="82"/>
      <c r="EK4" s="82"/>
      <c r="EL4" s="82"/>
      <c r="EM4" s="82"/>
    </row>
    <row r="5" spans="1:143">
      <c r="A5" s="26" t="s">
        <v>63</v>
      </c>
      <c r="B5" s="29"/>
      <c r="C5" s="29"/>
      <c r="D5" s="29"/>
      <c r="E5" s="29"/>
      <c r="F5" s="29"/>
      <c r="G5" s="29"/>
      <c r="H5" s="30" t="s">
        <v>64</v>
      </c>
      <c r="I5" s="30" t="s">
        <v>65</v>
      </c>
      <c r="J5" s="30" t="s">
        <v>66</v>
      </c>
      <c r="K5" s="30" t="s">
        <v>67</v>
      </c>
      <c r="L5" s="30" t="s">
        <v>68</v>
      </c>
      <c r="M5" s="30" t="s">
        <v>69</v>
      </c>
      <c r="N5" s="30" t="s">
        <v>70</v>
      </c>
      <c r="O5" s="30" t="s">
        <v>71</v>
      </c>
      <c r="P5" s="30" t="s">
        <v>72</v>
      </c>
      <c r="Q5" s="30" t="s">
        <v>73</v>
      </c>
      <c r="R5" s="30" t="s">
        <v>74</v>
      </c>
      <c r="S5" s="30" t="s">
        <v>75</v>
      </c>
      <c r="T5" s="30" t="s">
        <v>76</v>
      </c>
      <c r="U5" s="30" t="s">
        <v>77</v>
      </c>
      <c r="V5" s="30" t="s">
        <v>78</v>
      </c>
      <c r="W5" s="30" t="s">
        <v>79</v>
      </c>
      <c r="X5" s="30" t="s">
        <v>80</v>
      </c>
      <c r="Y5" s="30" t="s">
        <v>81</v>
      </c>
      <c r="Z5" s="30" t="s">
        <v>82</v>
      </c>
      <c r="AA5" s="30" t="s">
        <v>83</v>
      </c>
      <c r="AB5" s="30" t="s">
        <v>84</v>
      </c>
      <c r="AC5" s="30" t="s">
        <v>85</v>
      </c>
      <c r="AD5" s="30" t="s">
        <v>86</v>
      </c>
      <c r="AE5" s="30" t="s">
        <v>87</v>
      </c>
      <c r="AF5" s="30" t="s">
        <v>88</v>
      </c>
      <c r="AG5" s="30" t="s">
        <v>89</v>
      </c>
      <c r="AH5" s="30" t="s">
        <v>79</v>
      </c>
      <c r="AI5" s="30" t="s">
        <v>80</v>
      </c>
      <c r="AJ5" s="30" t="s">
        <v>81</v>
      </c>
      <c r="AK5" s="30" t="s">
        <v>82</v>
      </c>
      <c r="AL5" s="30" t="s">
        <v>83</v>
      </c>
      <c r="AM5" s="30" t="s">
        <v>84</v>
      </c>
      <c r="AN5" s="30" t="s">
        <v>85</v>
      </c>
      <c r="AO5" s="30" t="s">
        <v>86</v>
      </c>
      <c r="AP5" s="30" t="s">
        <v>87</v>
      </c>
      <c r="AQ5" s="30" t="s">
        <v>88</v>
      </c>
      <c r="AR5" s="30" t="s">
        <v>90</v>
      </c>
      <c r="AS5" s="30" t="s">
        <v>79</v>
      </c>
      <c r="AT5" s="30" t="s">
        <v>80</v>
      </c>
      <c r="AU5" s="30" t="s">
        <v>81</v>
      </c>
      <c r="AV5" s="30" t="s">
        <v>82</v>
      </c>
      <c r="AW5" s="30" t="s">
        <v>83</v>
      </c>
      <c r="AX5" s="30" t="s">
        <v>84</v>
      </c>
      <c r="AY5" s="30" t="s">
        <v>85</v>
      </c>
      <c r="AZ5" s="30" t="s">
        <v>86</v>
      </c>
      <c r="BA5" s="30" t="s">
        <v>87</v>
      </c>
      <c r="BB5" s="30" t="s">
        <v>88</v>
      </c>
      <c r="BC5" s="30" t="s">
        <v>90</v>
      </c>
      <c r="BD5" s="30" t="s">
        <v>79</v>
      </c>
      <c r="BE5" s="30" t="s">
        <v>80</v>
      </c>
      <c r="BF5" s="30" t="s">
        <v>81</v>
      </c>
      <c r="BG5" s="30" t="s">
        <v>82</v>
      </c>
      <c r="BH5" s="30" t="s">
        <v>83</v>
      </c>
      <c r="BI5" s="30" t="s">
        <v>84</v>
      </c>
      <c r="BJ5" s="30" t="s">
        <v>85</v>
      </c>
      <c r="BK5" s="30" t="s">
        <v>86</v>
      </c>
      <c r="BL5" s="30" t="s">
        <v>87</v>
      </c>
      <c r="BM5" s="30" t="s">
        <v>88</v>
      </c>
      <c r="BN5" s="30" t="s">
        <v>90</v>
      </c>
      <c r="BO5" s="30" t="s">
        <v>79</v>
      </c>
      <c r="BP5" s="30" t="s">
        <v>80</v>
      </c>
      <c r="BQ5" s="30" t="s">
        <v>81</v>
      </c>
      <c r="BR5" s="30" t="s">
        <v>82</v>
      </c>
      <c r="BS5" s="30" t="s">
        <v>83</v>
      </c>
      <c r="BT5" s="30" t="s">
        <v>84</v>
      </c>
      <c r="BU5" s="30" t="s">
        <v>85</v>
      </c>
      <c r="BV5" s="30" t="s">
        <v>86</v>
      </c>
      <c r="BW5" s="30" t="s">
        <v>87</v>
      </c>
      <c r="BX5" s="30" t="s">
        <v>88</v>
      </c>
      <c r="BY5" s="30" t="s">
        <v>90</v>
      </c>
      <c r="BZ5" s="30" t="s">
        <v>79</v>
      </c>
      <c r="CA5" s="30" t="s">
        <v>80</v>
      </c>
      <c r="CB5" s="30" t="s">
        <v>81</v>
      </c>
      <c r="CC5" s="30" t="s">
        <v>82</v>
      </c>
      <c r="CD5" s="30" t="s">
        <v>83</v>
      </c>
      <c r="CE5" s="30" t="s">
        <v>84</v>
      </c>
      <c r="CF5" s="30" t="s">
        <v>85</v>
      </c>
      <c r="CG5" s="30" t="s">
        <v>86</v>
      </c>
      <c r="CH5" s="30" t="s">
        <v>87</v>
      </c>
      <c r="CI5" s="30" t="s">
        <v>88</v>
      </c>
      <c r="CJ5" s="30" t="s">
        <v>90</v>
      </c>
      <c r="CK5" s="30" t="s">
        <v>79</v>
      </c>
      <c r="CL5" s="30" t="s">
        <v>80</v>
      </c>
      <c r="CM5" s="30" t="s">
        <v>81</v>
      </c>
      <c r="CN5" s="30" t="s">
        <v>82</v>
      </c>
      <c r="CO5" s="30" t="s">
        <v>83</v>
      </c>
      <c r="CP5" s="30" t="s">
        <v>84</v>
      </c>
      <c r="CQ5" s="30" t="s">
        <v>85</v>
      </c>
      <c r="CR5" s="30" t="s">
        <v>86</v>
      </c>
      <c r="CS5" s="30" t="s">
        <v>87</v>
      </c>
      <c r="CT5" s="30" t="s">
        <v>88</v>
      </c>
      <c r="CU5" s="30" t="s">
        <v>90</v>
      </c>
      <c r="CV5" s="30" t="s">
        <v>79</v>
      </c>
      <c r="CW5" s="30" t="s">
        <v>80</v>
      </c>
      <c r="CX5" s="30" t="s">
        <v>81</v>
      </c>
      <c r="CY5" s="30" t="s">
        <v>82</v>
      </c>
      <c r="CZ5" s="30" t="s">
        <v>83</v>
      </c>
      <c r="DA5" s="30" t="s">
        <v>84</v>
      </c>
      <c r="DB5" s="30" t="s">
        <v>85</v>
      </c>
      <c r="DC5" s="30" t="s">
        <v>86</v>
      </c>
      <c r="DD5" s="30" t="s">
        <v>87</v>
      </c>
      <c r="DE5" s="30" t="s">
        <v>88</v>
      </c>
      <c r="DF5" s="30" t="s">
        <v>90</v>
      </c>
      <c r="DG5" s="30" t="s">
        <v>79</v>
      </c>
      <c r="DH5" s="30" t="s">
        <v>80</v>
      </c>
      <c r="DI5" s="30" t="s">
        <v>81</v>
      </c>
      <c r="DJ5" s="30" t="s">
        <v>82</v>
      </c>
      <c r="DK5" s="30" t="s">
        <v>83</v>
      </c>
      <c r="DL5" s="30" t="s">
        <v>84</v>
      </c>
      <c r="DM5" s="30" t="s">
        <v>85</v>
      </c>
      <c r="DN5" s="30" t="s">
        <v>86</v>
      </c>
      <c r="DO5" s="30" t="s">
        <v>87</v>
      </c>
      <c r="DP5" s="30" t="s">
        <v>88</v>
      </c>
      <c r="DQ5" s="30" t="s">
        <v>90</v>
      </c>
      <c r="DR5" s="30" t="s">
        <v>79</v>
      </c>
      <c r="DS5" s="30" t="s">
        <v>80</v>
      </c>
      <c r="DT5" s="30" t="s">
        <v>81</v>
      </c>
      <c r="DU5" s="30" t="s">
        <v>82</v>
      </c>
      <c r="DV5" s="30" t="s">
        <v>83</v>
      </c>
      <c r="DW5" s="30" t="s">
        <v>84</v>
      </c>
      <c r="DX5" s="30" t="s">
        <v>85</v>
      </c>
      <c r="DY5" s="30" t="s">
        <v>86</v>
      </c>
      <c r="DZ5" s="30" t="s">
        <v>87</v>
      </c>
      <c r="EA5" s="30" t="s">
        <v>88</v>
      </c>
      <c r="EB5" s="30" t="s">
        <v>90</v>
      </c>
      <c r="EC5" s="30" t="s">
        <v>79</v>
      </c>
      <c r="ED5" s="30" t="s">
        <v>80</v>
      </c>
      <c r="EE5" s="30" t="s">
        <v>81</v>
      </c>
      <c r="EF5" s="30" t="s">
        <v>82</v>
      </c>
      <c r="EG5" s="30" t="s">
        <v>83</v>
      </c>
      <c r="EH5" s="30" t="s">
        <v>84</v>
      </c>
      <c r="EI5" s="30" t="s">
        <v>85</v>
      </c>
      <c r="EJ5" s="30" t="s">
        <v>86</v>
      </c>
      <c r="EK5" s="30" t="s">
        <v>87</v>
      </c>
      <c r="EL5" s="30" t="s">
        <v>88</v>
      </c>
      <c r="EM5" s="30" t="s">
        <v>90</v>
      </c>
    </row>
    <row r="6" spans="1:143" s="34" customFormat="1">
      <c r="A6" s="26" t="s">
        <v>91</v>
      </c>
      <c r="B6" s="31">
        <f>B7</f>
        <v>2015</v>
      </c>
      <c r="C6" s="31">
        <f t="shared" ref="C6:V6" si="3">C7</f>
        <v>263664</v>
      </c>
      <c r="D6" s="31">
        <f t="shared" si="3"/>
        <v>46</v>
      </c>
      <c r="E6" s="31">
        <f t="shared" si="3"/>
        <v>1</v>
      </c>
      <c r="F6" s="31">
        <f t="shared" si="3"/>
        <v>0</v>
      </c>
      <c r="G6" s="31">
        <f t="shared" si="3"/>
        <v>1</v>
      </c>
      <c r="H6" s="31" t="str">
        <f t="shared" si="3"/>
        <v>京都府　精華町</v>
      </c>
      <c r="I6" s="31" t="str">
        <f t="shared" si="3"/>
        <v>法適用</v>
      </c>
      <c r="J6" s="31" t="str">
        <f t="shared" si="3"/>
        <v>水道事業</v>
      </c>
      <c r="K6" s="31" t="str">
        <f t="shared" si="3"/>
        <v>末端給水事業</v>
      </c>
      <c r="L6" s="31" t="str">
        <f t="shared" si="3"/>
        <v>A5</v>
      </c>
      <c r="M6" s="32" t="str">
        <f t="shared" si="3"/>
        <v>-</v>
      </c>
      <c r="N6" s="32">
        <f t="shared" si="3"/>
        <v>85.34</v>
      </c>
      <c r="O6" s="32">
        <f t="shared" si="3"/>
        <v>99.55</v>
      </c>
      <c r="P6" s="32">
        <f t="shared" si="3"/>
        <v>2068</v>
      </c>
      <c r="Q6" s="32">
        <f t="shared" si="3"/>
        <v>37597</v>
      </c>
      <c r="R6" s="32">
        <f t="shared" si="3"/>
        <v>25.68</v>
      </c>
      <c r="S6" s="32">
        <f t="shared" si="3"/>
        <v>1464.06</v>
      </c>
      <c r="T6" s="32">
        <f t="shared" si="3"/>
        <v>37352</v>
      </c>
      <c r="U6" s="32">
        <f t="shared" si="3"/>
        <v>13.5</v>
      </c>
      <c r="V6" s="32">
        <f t="shared" si="3"/>
        <v>2766.81</v>
      </c>
      <c r="W6" s="33">
        <f>IF(W7="",NA(),W7)</f>
        <v>101.67</v>
      </c>
      <c r="X6" s="33">
        <f t="shared" ref="X6:AF6" si="4">IF(X7="",NA(),X7)</f>
        <v>101.73</v>
      </c>
      <c r="Y6" s="33">
        <f t="shared" si="4"/>
        <v>101.39</v>
      </c>
      <c r="Z6" s="33">
        <f t="shared" si="4"/>
        <v>100.38</v>
      </c>
      <c r="AA6" s="33">
        <f t="shared" si="4"/>
        <v>101.19</v>
      </c>
      <c r="AB6" s="33">
        <f t="shared" si="4"/>
        <v>105.61</v>
      </c>
      <c r="AC6" s="33">
        <f t="shared" si="4"/>
        <v>106.41</v>
      </c>
      <c r="AD6" s="33">
        <f t="shared" si="4"/>
        <v>106.89</v>
      </c>
      <c r="AE6" s="33">
        <f t="shared" si="4"/>
        <v>109.04</v>
      </c>
      <c r="AF6" s="33">
        <f t="shared" si="4"/>
        <v>109.64</v>
      </c>
      <c r="AG6" s="32" t="str">
        <f>IF(AG7="","",IF(AG7="-","【-】","【"&amp;SUBSTITUTE(TEXT(AG7,"#,##0.00"),"-","△")&amp;"】"))</f>
        <v>【113.56】</v>
      </c>
      <c r="AH6" s="32">
        <f>IF(AH7="",NA(),AH7)</f>
        <v>0</v>
      </c>
      <c r="AI6" s="32">
        <f t="shared" ref="AI6:AQ6" si="5">IF(AI7="",NA(),AI7)</f>
        <v>0</v>
      </c>
      <c r="AJ6" s="32">
        <f t="shared" si="5"/>
        <v>0</v>
      </c>
      <c r="AK6" s="32">
        <f t="shared" si="5"/>
        <v>0</v>
      </c>
      <c r="AL6" s="32">
        <f t="shared" si="5"/>
        <v>0</v>
      </c>
      <c r="AM6" s="33">
        <f t="shared" si="5"/>
        <v>6.79</v>
      </c>
      <c r="AN6" s="33">
        <f t="shared" si="5"/>
        <v>6.33</v>
      </c>
      <c r="AO6" s="33">
        <f t="shared" si="5"/>
        <v>7.76</v>
      </c>
      <c r="AP6" s="33">
        <f t="shared" si="5"/>
        <v>3.77</v>
      </c>
      <c r="AQ6" s="33">
        <f t="shared" si="5"/>
        <v>3.62</v>
      </c>
      <c r="AR6" s="32" t="str">
        <f>IF(AR7="","",IF(AR7="-","【-】","【"&amp;SUBSTITUTE(TEXT(AR7,"#,##0.00"),"-","△")&amp;"】"))</f>
        <v>【0.87】</v>
      </c>
      <c r="AS6" s="33">
        <f>IF(AS7="",NA(),AS7)</f>
        <v>5070.82</v>
      </c>
      <c r="AT6" s="33">
        <f t="shared" ref="AT6:BB6" si="6">IF(AT7="",NA(),AT7)</f>
        <v>4356.05</v>
      </c>
      <c r="AU6" s="33">
        <f t="shared" si="6"/>
        <v>4525.38</v>
      </c>
      <c r="AV6" s="33">
        <f t="shared" si="6"/>
        <v>3153.03</v>
      </c>
      <c r="AW6" s="33">
        <f t="shared" si="6"/>
        <v>3629.41</v>
      </c>
      <c r="AX6" s="33">
        <f t="shared" si="6"/>
        <v>832.37</v>
      </c>
      <c r="AY6" s="33">
        <f t="shared" si="6"/>
        <v>852.01</v>
      </c>
      <c r="AZ6" s="33">
        <f t="shared" si="6"/>
        <v>909.68</v>
      </c>
      <c r="BA6" s="33">
        <f t="shared" si="6"/>
        <v>382.09</v>
      </c>
      <c r="BB6" s="33">
        <f t="shared" si="6"/>
        <v>371.31</v>
      </c>
      <c r="BC6" s="32" t="str">
        <f>IF(BC7="","",IF(BC7="-","【-】","【"&amp;SUBSTITUTE(TEXT(BC7,"#,##0.00"),"-","△")&amp;"】"))</f>
        <v>【262.74】</v>
      </c>
      <c r="BD6" s="32">
        <f>IF(BD7="",NA(),BD7)</f>
        <v>0</v>
      </c>
      <c r="BE6" s="32">
        <f t="shared" ref="BE6:BM6" si="7">IF(BE7="",NA(),BE7)</f>
        <v>0</v>
      </c>
      <c r="BF6" s="32">
        <f t="shared" si="7"/>
        <v>0</v>
      </c>
      <c r="BG6" s="32">
        <f t="shared" si="7"/>
        <v>0</v>
      </c>
      <c r="BH6" s="32">
        <f t="shared" si="7"/>
        <v>0</v>
      </c>
      <c r="BI6" s="33">
        <f t="shared" si="7"/>
        <v>403.15</v>
      </c>
      <c r="BJ6" s="33">
        <f t="shared" si="7"/>
        <v>391.4</v>
      </c>
      <c r="BK6" s="33">
        <f t="shared" si="7"/>
        <v>382.65</v>
      </c>
      <c r="BL6" s="33">
        <f t="shared" si="7"/>
        <v>385.06</v>
      </c>
      <c r="BM6" s="33">
        <f t="shared" si="7"/>
        <v>373.09</v>
      </c>
      <c r="BN6" s="32" t="str">
        <f>IF(BN7="","",IF(BN7="-","【-】","【"&amp;SUBSTITUTE(TEXT(BN7,"#,##0.00"),"-","△")&amp;"】"))</f>
        <v>【276.38】</v>
      </c>
      <c r="BO6" s="33">
        <f>IF(BO7="",NA(),BO7)</f>
        <v>68.209999999999994</v>
      </c>
      <c r="BP6" s="33">
        <f t="shared" ref="BP6:BX6" si="8">IF(BP7="",NA(),BP7)</f>
        <v>67.709999999999994</v>
      </c>
      <c r="BQ6" s="33">
        <f t="shared" si="8"/>
        <v>61.6</v>
      </c>
      <c r="BR6" s="33">
        <f t="shared" si="8"/>
        <v>61.89</v>
      </c>
      <c r="BS6" s="33">
        <f t="shared" si="8"/>
        <v>65.7</v>
      </c>
      <c r="BT6" s="33">
        <f t="shared" si="8"/>
        <v>94.86</v>
      </c>
      <c r="BU6" s="33">
        <f t="shared" si="8"/>
        <v>95.91</v>
      </c>
      <c r="BV6" s="33">
        <f t="shared" si="8"/>
        <v>96.1</v>
      </c>
      <c r="BW6" s="33">
        <f t="shared" si="8"/>
        <v>99.07</v>
      </c>
      <c r="BX6" s="33">
        <f t="shared" si="8"/>
        <v>99.99</v>
      </c>
      <c r="BY6" s="32" t="str">
        <f>IF(BY7="","",IF(BY7="-","【-】","【"&amp;SUBSTITUTE(TEXT(BY7,"#,##0.00"),"-","△")&amp;"】"))</f>
        <v>【104.99】</v>
      </c>
      <c r="BZ6" s="33">
        <f>IF(BZ7="",NA(),BZ7)</f>
        <v>178.06</v>
      </c>
      <c r="CA6" s="33">
        <f t="shared" ref="CA6:CI6" si="9">IF(CA7="",NA(),CA7)</f>
        <v>177.8</v>
      </c>
      <c r="CB6" s="33">
        <f t="shared" si="9"/>
        <v>196.19</v>
      </c>
      <c r="CC6" s="33">
        <f t="shared" si="9"/>
        <v>197.13</v>
      </c>
      <c r="CD6" s="33">
        <f t="shared" si="9"/>
        <v>184.74</v>
      </c>
      <c r="CE6" s="33">
        <f t="shared" si="9"/>
        <v>179.14</v>
      </c>
      <c r="CF6" s="33">
        <f t="shared" si="9"/>
        <v>179.29</v>
      </c>
      <c r="CG6" s="33">
        <f t="shared" si="9"/>
        <v>178.39</v>
      </c>
      <c r="CH6" s="33">
        <f t="shared" si="9"/>
        <v>173.03</v>
      </c>
      <c r="CI6" s="33">
        <f t="shared" si="9"/>
        <v>171.15</v>
      </c>
      <c r="CJ6" s="32" t="str">
        <f>IF(CJ7="","",IF(CJ7="-","【-】","【"&amp;SUBSTITUTE(TEXT(CJ7,"#,##0.00"),"-","△")&amp;"】"))</f>
        <v>【163.72】</v>
      </c>
      <c r="CK6" s="33">
        <f>IF(CK7="",NA(),CK7)</f>
        <v>49.68</v>
      </c>
      <c r="CL6" s="33">
        <f t="shared" ref="CL6:CT6" si="10">IF(CL7="",NA(),CL7)</f>
        <v>50.14</v>
      </c>
      <c r="CM6" s="33">
        <f t="shared" si="10"/>
        <v>49.84</v>
      </c>
      <c r="CN6" s="33">
        <f t="shared" si="10"/>
        <v>50.56</v>
      </c>
      <c r="CO6" s="33">
        <f t="shared" si="10"/>
        <v>50.11</v>
      </c>
      <c r="CP6" s="33">
        <f t="shared" si="10"/>
        <v>58.76</v>
      </c>
      <c r="CQ6" s="33">
        <f t="shared" si="10"/>
        <v>59.09</v>
      </c>
      <c r="CR6" s="33">
        <f t="shared" si="10"/>
        <v>59.23</v>
      </c>
      <c r="CS6" s="33">
        <f t="shared" si="10"/>
        <v>58.58</v>
      </c>
      <c r="CT6" s="33">
        <f t="shared" si="10"/>
        <v>58.53</v>
      </c>
      <c r="CU6" s="32" t="str">
        <f>IF(CU7="","",IF(CU7="-","【-】","【"&amp;SUBSTITUTE(TEXT(CU7,"#,##0.00"),"-","△")&amp;"】"))</f>
        <v>【59.76】</v>
      </c>
      <c r="CV6" s="33">
        <f>IF(CV7="",NA(),CV7)</f>
        <v>98.89</v>
      </c>
      <c r="CW6" s="33">
        <f t="shared" ref="CW6:DE6" si="11">IF(CW7="",NA(),CW7)</f>
        <v>96.79</v>
      </c>
      <c r="CX6" s="33">
        <f t="shared" si="11"/>
        <v>97.79</v>
      </c>
      <c r="CY6" s="33">
        <f t="shared" si="11"/>
        <v>96.54</v>
      </c>
      <c r="CZ6" s="33">
        <f t="shared" si="11"/>
        <v>97.76</v>
      </c>
      <c r="DA6" s="33">
        <f t="shared" si="11"/>
        <v>84.87</v>
      </c>
      <c r="DB6" s="33">
        <f t="shared" si="11"/>
        <v>85.4</v>
      </c>
      <c r="DC6" s="33">
        <f t="shared" si="11"/>
        <v>85.53</v>
      </c>
      <c r="DD6" s="33">
        <f t="shared" si="11"/>
        <v>85.23</v>
      </c>
      <c r="DE6" s="33">
        <f t="shared" si="11"/>
        <v>85.26</v>
      </c>
      <c r="DF6" s="32" t="str">
        <f>IF(DF7="","",IF(DF7="-","【-】","【"&amp;SUBSTITUTE(TEXT(DF7,"#,##0.00"),"-","△")&amp;"】"))</f>
        <v>【89.95】</v>
      </c>
      <c r="DG6" s="33">
        <f>IF(DG7="",NA(),DG7)</f>
        <v>11.81</v>
      </c>
      <c r="DH6" s="33">
        <f t="shared" ref="DH6:DP6" si="12">IF(DH7="",NA(),DH7)</f>
        <v>12.13</v>
      </c>
      <c r="DI6" s="33">
        <f t="shared" si="12"/>
        <v>12.88</v>
      </c>
      <c r="DJ6" s="33">
        <f t="shared" si="12"/>
        <v>38.03</v>
      </c>
      <c r="DK6" s="33">
        <f t="shared" si="12"/>
        <v>39.630000000000003</v>
      </c>
      <c r="DL6" s="33">
        <f t="shared" si="12"/>
        <v>35.53</v>
      </c>
      <c r="DM6" s="33">
        <f t="shared" si="12"/>
        <v>36.36</v>
      </c>
      <c r="DN6" s="33">
        <f t="shared" si="12"/>
        <v>37.340000000000003</v>
      </c>
      <c r="DO6" s="33">
        <f t="shared" si="12"/>
        <v>44.31</v>
      </c>
      <c r="DP6" s="33">
        <f t="shared" si="12"/>
        <v>45.75</v>
      </c>
      <c r="DQ6" s="32" t="str">
        <f>IF(DQ7="","",IF(DQ7="-","【-】","【"&amp;SUBSTITUTE(TEXT(DQ7,"#,##0.00"),"-","△")&amp;"】"))</f>
        <v>【47.18】</v>
      </c>
      <c r="DR6" s="33">
        <f>IF(DR7="",NA(),DR7)</f>
        <v>2.17</v>
      </c>
      <c r="DS6" s="33">
        <f t="shared" ref="DS6:EA6" si="13">IF(DS7="",NA(),DS7)</f>
        <v>1.79</v>
      </c>
      <c r="DT6" s="33">
        <f t="shared" si="13"/>
        <v>1.7</v>
      </c>
      <c r="DU6" s="33">
        <f t="shared" si="13"/>
        <v>1.7</v>
      </c>
      <c r="DV6" s="33">
        <f t="shared" si="13"/>
        <v>1.56</v>
      </c>
      <c r="DW6" s="33">
        <f t="shared" si="13"/>
        <v>6.47</v>
      </c>
      <c r="DX6" s="33">
        <f t="shared" si="13"/>
        <v>7.8</v>
      </c>
      <c r="DY6" s="33">
        <f t="shared" si="13"/>
        <v>8.39</v>
      </c>
      <c r="DZ6" s="33">
        <f t="shared" si="13"/>
        <v>10.09</v>
      </c>
      <c r="EA6" s="33">
        <f t="shared" si="13"/>
        <v>10.54</v>
      </c>
      <c r="EB6" s="32" t="str">
        <f>IF(EB7="","",IF(EB7="-","【-】","【"&amp;SUBSTITUTE(TEXT(EB7,"#,##0.00"),"-","△")&amp;"】"))</f>
        <v>【13.18】</v>
      </c>
      <c r="EC6" s="33">
        <f>IF(EC7="",NA(),EC7)</f>
        <v>0.74</v>
      </c>
      <c r="ED6" s="33">
        <f t="shared" ref="ED6:EL6" si="14">IF(ED7="",NA(),ED7)</f>
        <v>0.99</v>
      </c>
      <c r="EE6" s="33">
        <f t="shared" si="14"/>
        <v>0.26</v>
      </c>
      <c r="EF6" s="33">
        <f t="shared" si="14"/>
        <v>0.17</v>
      </c>
      <c r="EG6" s="33">
        <f t="shared" si="14"/>
        <v>0.14000000000000001</v>
      </c>
      <c r="EH6" s="33">
        <f t="shared" si="14"/>
        <v>0.7</v>
      </c>
      <c r="EI6" s="33">
        <f t="shared" si="14"/>
        <v>0.81</v>
      </c>
      <c r="EJ6" s="33">
        <f t="shared" si="14"/>
        <v>0.59</v>
      </c>
      <c r="EK6" s="33">
        <f t="shared" si="14"/>
        <v>0.6</v>
      </c>
      <c r="EL6" s="33">
        <f t="shared" si="14"/>
        <v>0.56000000000000005</v>
      </c>
      <c r="EM6" s="32" t="str">
        <f>IF(EM7="","",IF(EM7="-","【-】","【"&amp;SUBSTITUTE(TEXT(EM7,"#,##0.00"),"-","△")&amp;"】"))</f>
        <v>【0.85】</v>
      </c>
    </row>
    <row r="7" spans="1:143" s="34" customFormat="1">
      <c r="A7" s="26"/>
      <c r="B7" s="35">
        <v>2015</v>
      </c>
      <c r="C7" s="35">
        <v>263664</v>
      </c>
      <c r="D7" s="35">
        <v>46</v>
      </c>
      <c r="E7" s="35">
        <v>1</v>
      </c>
      <c r="F7" s="35">
        <v>0</v>
      </c>
      <c r="G7" s="35">
        <v>1</v>
      </c>
      <c r="H7" s="35" t="s">
        <v>92</v>
      </c>
      <c r="I7" s="35" t="s">
        <v>93</v>
      </c>
      <c r="J7" s="35" t="s">
        <v>94</v>
      </c>
      <c r="K7" s="35" t="s">
        <v>95</v>
      </c>
      <c r="L7" s="35" t="s">
        <v>96</v>
      </c>
      <c r="M7" s="36" t="s">
        <v>97</v>
      </c>
      <c r="N7" s="36">
        <v>85.34</v>
      </c>
      <c r="O7" s="36">
        <v>99.55</v>
      </c>
      <c r="P7" s="36">
        <v>2068</v>
      </c>
      <c r="Q7" s="36">
        <v>37597</v>
      </c>
      <c r="R7" s="36">
        <v>25.68</v>
      </c>
      <c r="S7" s="36">
        <v>1464.06</v>
      </c>
      <c r="T7" s="36">
        <v>37352</v>
      </c>
      <c r="U7" s="36">
        <v>13.5</v>
      </c>
      <c r="V7" s="36">
        <v>2766.81</v>
      </c>
      <c r="W7" s="36">
        <v>101.67</v>
      </c>
      <c r="X7" s="36">
        <v>101.73</v>
      </c>
      <c r="Y7" s="36">
        <v>101.39</v>
      </c>
      <c r="Z7" s="36">
        <v>100.38</v>
      </c>
      <c r="AA7" s="36">
        <v>101.19</v>
      </c>
      <c r="AB7" s="36">
        <v>105.61</v>
      </c>
      <c r="AC7" s="36">
        <v>106.41</v>
      </c>
      <c r="AD7" s="36">
        <v>106.89</v>
      </c>
      <c r="AE7" s="36">
        <v>109.04</v>
      </c>
      <c r="AF7" s="36">
        <v>109.64</v>
      </c>
      <c r="AG7" s="36">
        <v>113.56</v>
      </c>
      <c r="AH7" s="36">
        <v>0</v>
      </c>
      <c r="AI7" s="36">
        <v>0</v>
      </c>
      <c r="AJ7" s="36">
        <v>0</v>
      </c>
      <c r="AK7" s="36">
        <v>0</v>
      </c>
      <c r="AL7" s="36">
        <v>0</v>
      </c>
      <c r="AM7" s="36">
        <v>6.79</v>
      </c>
      <c r="AN7" s="36">
        <v>6.33</v>
      </c>
      <c r="AO7" s="36">
        <v>7.76</v>
      </c>
      <c r="AP7" s="36">
        <v>3.77</v>
      </c>
      <c r="AQ7" s="36">
        <v>3.62</v>
      </c>
      <c r="AR7" s="36">
        <v>0.87</v>
      </c>
      <c r="AS7" s="36">
        <v>5070.82</v>
      </c>
      <c r="AT7" s="36">
        <v>4356.05</v>
      </c>
      <c r="AU7" s="36">
        <v>4525.38</v>
      </c>
      <c r="AV7" s="36">
        <v>3153.03</v>
      </c>
      <c r="AW7" s="36">
        <v>3629.41</v>
      </c>
      <c r="AX7" s="36">
        <v>832.37</v>
      </c>
      <c r="AY7" s="36">
        <v>852.01</v>
      </c>
      <c r="AZ7" s="36">
        <v>909.68</v>
      </c>
      <c r="BA7" s="36">
        <v>382.09</v>
      </c>
      <c r="BB7" s="36">
        <v>371.31</v>
      </c>
      <c r="BC7" s="36">
        <v>262.74</v>
      </c>
      <c r="BD7" s="36">
        <v>0</v>
      </c>
      <c r="BE7" s="36">
        <v>0</v>
      </c>
      <c r="BF7" s="36">
        <v>0</v>
      </c>
      <c r="BG7" s="36">
        <v>0</v>
      </c>
      <c r="BH7" s="36">
        <v>0</v>
      </c>
      <c r="BI7" s="36">
        <v>403.15</v>
      </c>
      <c r="BJ7" s="36">
        <v>391.4</v>
      </c>
      <c r="BK7" s="36">
        <v>382.65</v>
      </c>
      <c r="BL7" s="36">
        <v>385.06</v>
      </c>
      <c r="BM7" s="36">
        <v>373.09</v>
      </c>
      <c r="BN7" s="36">
        <v>276.38</v>
      </c>
      <c r="BO7" s="36">
        <v>68.209999999999994</v>
      </c>
      <c r="BP7" s="36">
        <v>67.709999999999994</v>
      </c>
      <c r="BQ7" s="36">
        <v>61.6</v>
      </c>
      <c r="BR7" s="36">
        <v>61.89</v>
      </c>
      <c r="BS7" s="36">
        <v>65.7</v>
      </c>
      <c r="BT7" s="36">
        <v>94.86</v>
      </c>
      <c r="BU7" s="36">
        <v>95.91</v>
      </c>
      <c r="BV7" s="36">
        <v>96.1</v>
      </c>
      <c r="BW7" s="36">
        <v>99.07</v>
      </c>
      <c r="BX7" s="36">
        <v>99.99</v>
      </c>
      <c r="BY7" s="36">
        <v>104.99</v>
      </c>
      <c r="BZ7" s="36">
        <v>178.06</v>
      </c>
      <c r="CA7" s="36">
        <v>177.8</v>
      </c>
      <c r="CB7" s="36">
        <v>196.19</v>
      </c>
      <c r="CC7" s="36">
        <v>197.13</v>
      </c>
      <c r="CD7" s="36">
        <v>184.74</v>
      </c>
      <c r="CE7" s="36">
        <v>179.14</v>
      </c>
      <c r="CF7" s="36">
        <v>179.29</v>
      </c>
      <c r="CG7" s="36">
        <v>178.39</v>
      </c>
      <c r="CH7" s="36">
        <v>173.03</v>
      </c>
      <c r="CI7" s="36">
        <v>171.15</v>
      </c>
      <c r="CJ7" s="36">
        <v>163.72</v>
      </c>
      <c r="CK7" s="36">
        <v>49.68</v>
      </c>
      <c r="CL7" s="36">
        <v>50.14</v>
      </c>
      <c r="CM7" s="36">
        <v>49.84</v>
      </c>
      <c r="CN7" s="36">
        <v>50.56</v>
      </c>
      <c r="CO7" s="36">
        <v>50.11</v>
      </c>
      <c r="CP7" s="36">
        <v>58.76</v>
      </c>
      <c r="CQ7" s="36">
        <v>59.09</v>
      </c>
      <c r="CR7" s="36">
        <v>59.23</v>
      </c>
      <c r="CS7" s="36">
        <v>58.58</v>
      </c>
      <c r="CT7" s="36">
        <v>58.53</v>
      </c>
      <c r="CU7" s="36">
        <v>59.76</v>
      </c>
      <c r="CV7" s="36">
        <v>98.89</v>
      </c>
      <c r="CW7" s="36">
        <v>96.79</v>
      </c>
      <c r="CX7" s="36">
        <v>97.79</v>
      </c>
      <c r="CY7" s="36">
        <v>96.54</v>
      </c>
      <c r="CZ7" s="36">
        <v>97.76</v>
      </c>
      <c r="DA7" s="36">
        <v>84.87</v>
      </c>
      <c r="DB7" s="36">
        <v>85.4</v>
      </c>
      <c r="DC7" s="36">
        <v>85.53</v>
      </c>
      <c r="DD7" s="36">
        <v>85.23</v>
      </c>
      <c r="DE7" s="36">
        <v>85.26</v>
      </c>
      <c r="DF7" s="36">
        <v>89.95</v>
      </c>
      <c r="DG7" s="36">
        <v>11.81</v>
      </c>
      <c r="DH7" s="36">
        <v>12.13</v>
      </c>
      <c r="DI7" s="36">
        <v>12.88</v>
      </c>
      <c r="DJ7" s="36">
        <v>38.03</v>
      </c>
      <c r="DK7" s="36">
        <v>39.630000000000003</v>
      </c>
      <c r="DL7" s="36">
        <v>35.53</v>
      </c>
      <c r="DM7" s="36">
        <v>36.36</v>
      </c>
      <c r="DN7" s="36">
        <v>37.340000000000003</v>
      </c>
      <c r="DO7" s="36">
        <v>44.31</v>
      </c>
      <c r="DP7" s="36">
        <v>45.75</v>
      </c>
      <c r="DQ7" s="36">
        <v>47.18</v>
      </c>
      <c r="DR7" s="36">
        <v>2.17</v>
      </c>
      <c r="DS7" s="36">
        <v>1.79</v>
      </c>
      <c r="DT7" s="36">
        <v>1.7</v>
      </c>
      <c r="DU7" s="36">
        <v>1.7</v>
      </c>
      <c r="DV7" s="36">
        <v>1.56</v>
      </c>
      <c r="DW7" s="36">
        <v>6.47</v>
      </c>
      <c r="DX7" s="36">
        <v>7.8</v>
      </c>
      <c r="DY7" s="36">
        <v>8.39</v>
      </c>
      <c r="DZ7" s="36">
        <v>10.09</v>
      </c>
      <c r="EA7" s="36">
        <v>10.54</v>
      </c>
      <c r="EB7" s="36">
        <v>13.18</v>
      </c>
      <c r="EC7" s="36">
        <v>0.74</v>
      </c>
      <c r="ED7" s="36">
        <v>0.99</v>
      </c>
      <c r="EE7" s="36">
        <v>0.26</v>
      </c>
      <c r="EF7" s="36">
        <v>0.17</v>
      </c>
      <c r="EG7" s="36">
        <v>0.14000000000000001</v>
      </c>
      <c r="EH7" s="36">
        <v>0.7</v>
      </c>
      <c r="EI7" s="36">
        <v>0.81</v>
      </c>
      <c r="EJ7" s="36">
        <v>0.59</v>
      </c>
      <c r="EK7" s="36">
        <v>0.6</v>
      </c>
      <c r="EL7" s="36">
        <v>0.56000000000000005</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98</v>
      </c>
      <c r="C9" s="39" t="s">
        <v>99</v>
      </c>
      <c r="D9" s="39" t="s">
        <v>100</v>
      </c>
      <c r="E9" s="39" t="s">
        <v>101</v>
      </c>
      <c r="F9" s="39" t="s">
        <v>102</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cp:lastModifiedBy>
  <cp:lastPrinted>2017-02-09T00:13:50Z</cp:lastPrinted>
  <dcterms:created xsi:type="dcterms:W3CDTF">2017-02-01T08:44:24Z</dcterms:created>
  <dcterms:modified xsi:type="dcterms:W3CDTF">2017-02-16T06:50:22Z</dcterms:modified>
  <cp:category/>
</cp:coreProperties>
</file>