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64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S6" i="5"/>
  <c r="AT8" i="4" s="1"/>
  <c r="R6" i="5"/>
  <c r="Q6" i="5"/>
  <c r="P6" i="5"/>
  <c r="O6" i="5"/>
  <c r="P10" i="4" s="1"/>
  <c r="N6" i="5"/>
  <c r="M6" i="5"/>
  <c r="L6" i="5"/>
  <c r="K6" i="5"/>
  <c r="P8" i="4" s="1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W10" i="4"/>
  <c r="I10" i="4"/>
  <c r="B10" i="4"/>
  <c r="BB8" i="4"/>
  <c r="AL8" i="4"/>
  <c r="W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<sst xmlns="http://schemas.openxmlformats.org/spreadsheetml/2006/main" count="267" uniqueCount="111">
  <si>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</si>
  <si>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</si>
  <si>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</si>
  <si>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</si>
  <si>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</si>
  <si>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</si>
  <si>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</si>
  <si>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</si>
  <si>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</si>
  <si>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</si>
  <si>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</si>
  <si>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</si>
  <si>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</si>
  <si>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</si>
  <si>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</si>
  <si>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</si>
  <si>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</si>
  <si>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</si>
  <si>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</si>
  <si>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</si>
  <si>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</si>
  <si>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</si>
  <si>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</si>
  <si>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</si>
  <si>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</si>
  <si>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</si>
  <si>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</si>
  <si>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</si>
  <si>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</si>
  <si>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</si>
  <si>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</si>
  <si>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</si>
  <si>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</si>
  <si>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</si>
  <si>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</si>
  <si>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</si>
  <si>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</si>
  <si>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</si>
  <si>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</si>
  <si>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</si>
  <si>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</si>
  <si>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</si>
  <si>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</si>
  <si>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</si>
  <si>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</si>
  <si>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</si>
  <si>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</si>
  <si>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</si>
  <si>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</si>
  <si>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</si>
  <si>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</si>
  <si>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</si>
  <si>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</si>
  <si>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</si>
  <si>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</si>
  <si>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</si>
  <si>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</si>
  <si>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</si>
  <si>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</si>
  <si>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</si>
  <si>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</si>
  <si>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</si>
  <si>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</si>
  <si>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</si>
  <si>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</si>
  <si>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</si>
  <si>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</si>
  <si>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</si>
  <si>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</si>
  <si>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</si>
  <si>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</si>
  <si>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</si>
  <si>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</si>
  <si>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</si>
  <si>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</si>
  <si>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</si>
  <si>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</si>
  <si>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</si>
  <si>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</si>
  <si>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</si>
  <si>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</si>
  <si>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</si>
  <si>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</si>
  <si>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</si>
  <si>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</si>
  <si>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</si>
  <si>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</si>
  <si>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</si>
  <si>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</si>
  <si>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</si>
  <si>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</si>
  <si>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</si>
  <si>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</si>
  <si>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</si>
  <si>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</si>
  <si>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</si>
  <si>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京都府　宇治田原町</t>
  </si>
  <si>
    <t>法非適用</t>
  </si>
  <si>
    <t>下水道事業</t>
  </si>
  <si>
    <t>個別排水処理</t>
  </si>
  <si>
    <t>L3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</si>
  <si>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</si>
  <si>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</si>
  <si>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</si>
  <si>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</si>
  <si>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</si>
  <si>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</si>
  <si>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</si>
  <si>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個別排水処理事業は、これまで行ってきた特定地域生活排水処理事業に代わり、平成26年度から始めた事業です。
　当該事業は2年目ですが、類似団体と比べて、経費回収率が低く、汚水処理原価が大きく上回っており、今後の動向を注視していきます。</t>
    <rPh sb="102" eb="104">
      <t>コンゴ</t>
    </rPh>
    <rPh sb="105" eb="107">
      <t>ドウコウ</t>
    </rPh>
    <rPh sb="108" eb="110">
      <t>チュウシ</t>
    </rPh>
    <phoneticPr fontId="4"/>
  </si>
  <si>
    <t>最も古い浄化槽（平成７年設置）でも、約２１年が経過したところであり、法定耐用年数３２年を経過した浄化槽は現在ない状況です。</t>
    <rPh sb="0" eb="1">
      <t>モット</t>
    </rPh>
    <rPh sb="2" eb="3">
      <t>フル</t>
    </rPh>
    <rPh sb="4" eb="7">
      <t>ジョウカソウ</t>
    </rPh>
    <rPh sb="8" eb="10">
      <t>ヘイセイ</t>
    </rPh>
    <rPh sb="11" eb="12">
      <t>ネン</t>
    </rPh>
    <rPh sb="12" eb="14">
      <t>セッチ</t>
    </rPh>
    <rPh sb="18" eb="19">
      <t>ヤク</t>
    </rPh>
    <rPh sb="21" eb="22">
      <t>ネン</t>
    </rPh>
    <rPh sb="23" eb="25">
      <t>ケイカ</t>
    </rPh>
    <rPh sb="34" eb="36">
      <t>ホウテイ</t>
    </rPh>
    <rPh sb="36" eb="38">
      <t>タイヨウ</t>
    </rPh>
    <rPh sb="38" eb="40">
      <t>ネンスウ</t>
    </rPh>
    <rPh sb="42" eb="43">
      <t>ネン</t>
    </rPh>
    <rPh sb="44" eb="46">
      <t>ケイカ</t>
    </rPh>
    <rPh sb="48" eb="51">
      <t>ジョウカソウ</t>
    </rPh>
    <rPh sb="52" eb="54">
      <t>ゲンザイ</t>
    </rPh>
    <rPh sb="56" eb="58">
      <t>ジョウキョウ</t>
    </rPh>
    <phoneticPr fontId="4"/>
  </si>
  <si>
    <t>　個別排水処理事業は、これまで行ってきた特定地域生活排水処理事業に代わり、平成26年度から始めた事業です。
　当該事業は2年目ですが、類似団体と比べて、経費回収率が低く、汚水処理原価が大きく上回っております。
　浄化槽を設置する集落は本町の山間部にあるため、人口減少が特に著しく、使用料も年々減少していく状況です。
　ただし、水洗化率は90％を超えております。集落内で汲み取りの家屋が若干残っているものの、本町で適切に浄化槽管理ができている結果と思われます。</t>
    <rPh sb="1" eb="3">
      <t>コベツ</t>
    </rPh>
    <rPh sb="3" eb="5">
      <t>ハイスイ</t>
    </rPh>
    <rPh sb="5" eb="7">
      <t>ショリ</t>
    </rPh>
    <rPh sb="7" eb="9">
      <t>ジギョウ</t>
    </rPh>
    <rPh sb="15" eb="16">
      <t>オコナ</t>
    </rPh>
    <rPh sb="20" eb="22">
      <t>トクテイ</t>
    </rPh>
    <rPh sb="22" eb="24">
      <t>チイキ</t>
    </rPh>
    <rPh sb="24" eb="26">
      <t>セイカツ</t>
    </rPh>
    <rPh sb="26" eb="28">
      <t>ハイスイ</t>
    </rPh>
    <rPh sb="28" eb="30">
      <t>ショリ</t>
    </rPh>
    <rPh sb="30" eb="32">
      <t>ジギョウ</t>
    </rPh>
    <rPh sb="33" eb="34">
      <t>カ</t>
    </rPh>
    <rPh sb="37" eb="39">
      <t>ヘイセイ</t>
    </rPh>
    <rPh sb="41" eb="43">
      <t>ネンド</t>
    </rPh>
    <rPh sb="45" eb="46">
      <t>ハジ</t>
    </rPh>
    <rPh sb="48" eb="50">
      <t>ジギョウ</t>
    </rPh>
    <rPh sb="55" eb="57">
      <t>トウガイ</t>
    </rPh>
    <rPh sb="57" eb="59">
      <t>ジギョウ</t>
    </rPh>
    <rPh sb="61" eb="63">
      <t>ネンメ</t>
    </rPh>
    <rPh sb="67" eb="69">
      <t>ルイジ</t>
    </rPh>
    <rPh sb="69" eb="71">
      <t>ダンタイ</t>
    </rPh>
    <rPh sb="72" eb="73">
      <t>クラ</t>
    </rPh>
    <rPh sb="76" eb="78">
      <t>ケイヒ</t>
    </rPh>
    <rPh sb="78" eb="80">
      <t>カイシュウ</t>
    </rPh>
    <rPh sb="80" eb="81">
      <t>リツ</t>
    </rPh>
    <rPh sb="82" eb="83">
      <t>ヒク</t>
    </rPh>
    <rPh sb="85" eb="87">
      <t>オスイ</t>
    </rPh>
    <rPh sb="87" eb="89">
      <t>ショリ</t>
    </rPh>
    <rPh sb="89" eb="91">
      <t>ゲンカ</t>
    </rPh>
    <rPh sb="92" eb="93">
      <t>オオ</t>
    </rPh>
    <rPh sb="95" eb="97">
      <t>ウワマワ</t>
    </rPh>
    <rPh sb="106" eb="109">
      <t>ジョウカソウ</t>
    </rPh>
    <rPh sb="110" eb="112">
      <t>セッチ</t>
    </rPh>
    <rPh sb="114" eb="116">
      <t>シュウラク</t>
    </rPh>
    <rPh sb="117" eb="119">
      <t>ホンチョウ</t>
    </rPh>
    <rPh sb="120" eb="122">
      <t>サンカン</t>
    </rPh>
    <rPh sb="122" eb="123">
      <t>ブ</t>
    </rPh>
    <rPh sb="129" eb="131">
      <t>ジンコウ</t>
    </rPh>
    <rPh sb="131" eb="133">
      <t>ゲンショウ</t>
    </rPh>
    <rPh sb="134" eb="135">
      <t>トク</t>
    </rPh>
    <rPh sb="136" eb="137">
      <t>イチジル</t>
    </rPh>
    <rPh sb="140" eb="143">
      <t>シヨウリョウ</t>
    </rPh>
    <rPh sb="144" eb="146">
      <t>ネンネン</t>
    </rPh>
    <rPh sb="146" eb="148">
      <t>ゲンショウ</t>
    </rPh>
    <rPh sb="152" eb="154">
      <t>ジョウキョウ</t>
    </rPh>
    <rPh sb="163" eb="165">
      <t>スイセン</t>
    </rPh>
    <rPh sb="165" eb="166">
      <t>バ</t>
    </rPh>
    <rPh sb="180" eb="182">
      <t>シュウラク</t>
    </rPh>
    <rPh sb="182" eb="183">
      <t>ナイ</t>
    </rPh>
    <rPh sb="192" eb="194">
      <t>ジャッカン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</si>
</sst>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679424"/>
        <c:axId val="746813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679424"/>
        <c:axId val="74681344"/>
      </c:lineChart>
      <c:dateAx>
        <c:axId val="746794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4681344"/>
        <c:crosses val="autoZero"/>
        <c:auto val="1"/>
        <c:lblOffset val="100"/>
        <c:baseTimeUnit val="years"/>
      </c:dateAx>
      <c:valAx>
        <c:axId val="746813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46794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86.91</c:v>
                </c:pt>
                <c:pt idx="4">
                  <c:v>88.53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223040"/>
        <c:axId val="81237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223040"/>
        <c:axId val="81237504"/>
      </c:lineChart>
      <c:dateAx>
        <c:axId val="812230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237504"/>
        <c:crosses val="autoZero"/>
        <c:auto val="1"/>
        <c:lblOffset val="100"/>
        <c:baseTimeUnit val="years"/>
      </c:dateAx>
      <c:valAx>
        <c:axId val="81237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12230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255424"/>
        <c:axId val="8147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255424"/>
        <c:axId val="81470592"/>
      </c:lineChart>
      <c:dateAx>
        <c:axId val="812554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470592"/>
        <c:crosses val="autoZero"/>
        <c:auto val="1"/>
        <c:lblOffset val="100"/>
        <c:baseTimeUnit val="years"/>
      </c:dateAx>
      <c:valAx>
        <c:axId val="8147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12554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00800"/>
        <c:axId val="815070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00800"/>
        <c:axId val="81507072"/>
      </c:lineChart>
      <c:dateAx>
        <c:axId val="815008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507072"/>
        <c:crosses val="autoZero"/>
        <c:auto val="1"/>
        <c:lblOffset val="100"/>
        <c:baseTimeUnit val="years"/>
      </c:dateAx>
      <c:valAx>
        <c:axId val="815070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15008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99104"/>
        <c:axId val="816094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99104"/>
        <c:axId val="81609472"/>
      </c:lineChart>
      <c:dateAx>
        <c:axId val="815991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609472"/>
        <c:crosses val="autoZero"/>
        <c:auto val="1"/>
        <c:lblOffset val="100"/>
        <c:baseTimeUnit val="years"/>
      </c:dateAx>
      <c:valAx>
        <c:axId val="816094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1599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619200"/>
        <c:axId val="81633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619200"/>
        <c:axId val="81633664"/>
      </c:lineChart>
      <c:dateAx>
        <c:axId val="816192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633664"/>
        <c:crosses val="autoZero"/>
        <c:auto val="1"/>
        <c:lblOffset val="100"/>
        <c:baseTimeUnit val="years"/>
      </c:dateAx>
      <c:valAx>
        <c:axId val="81633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16192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336.65</c:v>
                </c:pt>
                <c:pt idx="4">
                  <c:v>432.41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32800"/>
        <c:axId val="815390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760.12</c:v>
                </c:pt>
                <c:pt idx="4">
                  <c:v>492.59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32800"/>
        <c:axId val="81539072"/>
      </c:lineChart>
      <c:dateAx>
        <c:axId val="815328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539072"/>
        <c:crosses val="autoZero"/>
        <c:auto val="1"/>
        <c:lblOffset val="100"/>
        <c:baseTimeUnit val="years"/>
      </c:dateAx>
      <c:valAx>
        <c:axId val="815390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15328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23.52</c:v>
                </c:pt>
                <c:pt idx="4">
                  <c:v>18.37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65184"/>
        <c:axId val="81567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50.17</c:v>
                </c:pt>
                <c:pt idx="4">
                  <c:v>46.53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65184"/>
        <c:axId val="81567104"/>
      </c:lineChart>
      <c:dateAx>
        <c:axId val="815651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567104"/>
        <c:crosses val="autoZero"/>
        <c:auto val="1"/>
        <c:lblOffset val="100"/>
        <c:baseTimeUnit val="years"/>
      </c:dateAx>
      <c:valAx>
        <c:axId val="815671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15651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917.57</c:v>
                </c:pt>
                <c:pt idx="4">
                  <c:v>867.49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541632"/>
        <c:axId val="855435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329.08</c:v>
                </c:pt>
                <c:pt idx="4">
                  <c:v>373.71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541632"/>
        <c:axId val="85543552"/>
      </c:lineChart>
      <c:dateAx>
        <c:axId val="855416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5543552"/>
        <c:crosses val="autoZero"/>
        <c:auto val="1"/>
        <c:lblOffset val="100"/>
        <c:baseTimeUnit val="years"/>
      </c:dateAx>
      <c:valAx>
        <c:axId val="855435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55416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569920"/>
        <c:axId val="855718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51.54</c:v>
                </c:pt>
                <c:pt idx="4">
                  <c:v>44.84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569920"/>
        <c:axId val="85571840"/>
      </c:lineChart>
      <c:dateAx>
        <c:axId val="855699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5571840"/>
        <c:crosses val="autoZero"/>
        <c:auto val="1"/>
        <c:lblOffset val="100"/>
        <c:baseTimeUnit val="years"/>
      </c:dateAx>
      <c:valAx>
        <c:axId val="855718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5569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92.86</c:v>
                </c:pt>
                <c:pt idx="4">
                  <c:v>93.79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618688"/>
        <c:axId val="85620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71.599999999999994</c:v>
                </c:pt>
                <c:pt idx="4">
                  <c:v>67.86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618688"/>
        <c:axId val="85620608"/>
      </c:lineChart>
      <c:dateAx>
        <c:axId val="856186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5620608"/>
        <c:crosses val="autoZero"/>
        <c:auto val="1"/>
        <c:lblOffset val="100"/>
        <c:baseTimeUnit val="years"/>
      </c:dateAx>
      <c:valAx>
        <c:axId val="85620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5618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【623.71】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【80.35】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【51.98】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【295.51】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【51.88】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AF21" zoomScaleNormal="100" workbookViewId="0">
      <selection activeCell="BL45" sqref="BL45:BZ46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 x14ac:dyDescent="0.15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 x14ac:dyDescent="0.15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1" t="str">
        <f>データ!H6</f>
        <v>京都府　宇治田原町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2" t="s">
        <v>1</v>
      </c>
      <c r="C7" s="42"/>
      <c r="D7" s="42"/>
      <c r="E7" s="42"/>
      <c r="F7" s="42"/>
      <c r="G7" s="42"/>
      <c r="H7" s="42"/>
      <c r="I7" s="42" t="s">
        <v>2</v>
      </c>
      <c r="J7" s="42"/>
      <c r="K7" s="42"/>
      <c r="L7" s="42"/>
      <c r="M7" s="42"/>
      <c r="N7" s="42"/>
      <c r="O7" s="42"/>
      <c r="P7" s="42" t="s">
        <v>3</v>
      </c>
      <c r="Q7" s="42"/>
      <c r="R7" s="42"/>
      <c r="S7" s="42"/>
      <c r="T7" s="42"/>
      <c r="U7" s="42"/>
      <c r="V7" s="42"/>
      <c r="W7" s="42" t="s">
        <v>4</v>
      </c>
      <c r="X7" s="42"/>
      <c r="Y7" s="42"/>
      <c r="Z7" s="42"/>
      <c r="AA7" s="42"/>
      <c r="AB7" s="42"/>
      <c r="AC7" s="42"/>
      <c r="AD7" s="3"/>
      <c r="AE7" s="3"/>
      <c r="AF7" s="3"/>
      <c r="AG7" s="3"/>
      <c r="AH7" s="3"/>
      <c r="AI7" s="3"/>
      <c r="AJ7" s="3"/>
      <c r="AK7" s="3"/>
      <c r="AL7" s="42" t="s">
        <v>5</v>
      </c>
      <c r="AM7" s="42"/>
      <c r="AN7" s="42"/>
      <c r="AO7" s="42"/>
      <c r="AP7" s="42"/>
      <c r="AQ7" s="42"/>
      <c r="AR7" s="42"/>
      <c r="AS7" s="42"/>
      <c r="AT7" s="42" t="s">
        <v>6</v>
      </c>
      <c r="AU7" s="42"/>
      <c r="AV7" s="42"/>
      <c r="AW7" s="42"/>
      <c r="AX7" s="42"/>
      <c r="AY7" s="42"/>
      <c r="AZ7" s="42"/>
      <c r="BA7" s="42"/>
      <c r="BB7" s="42" t="s">
        <v>7</v>
      </c>
      <c r="BC7" s="42"/>
      <c r="BD7" s="42"/>
      <c r="BE7" s="42"/>
      <c r="BF7" s="42"/>
      <c r="BG7" s="42"/>
      <c r="BH7" s="42"/>
      <c r="BI7" s="42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6" t="str">
        <f>データ!I6</f>
        <v>法非適用</v>
      </c>
      <c r="C8" s="46"/>
      <c r="D8" s="46"/>
      <c r="E8" s="46"/>
      <c r="F8" s="46"/>
      <c r="G8" s="46"/>
      <c r="H8" s="46"/>
      <c r="I8" s="46" t="str">
        <f>データ!J6</f>
        <v>下水道事業</v>
      </c>
      <c r="J8" s="46"/>
      <c r="K8" s="46"/>
      <c r="L8" s="46"/>
      <c r="M8" s="46"/>
      <c r="N8" s="46"/>
      <c r="O8" s="46"/>
      <c r="P8" s="46" t="str">
        <f>データ!K6</f>
        <v>個別排水処理</v>
      </c>
      <c r="Q8" s="46"/>
      <c r="R8" s="46"/>
      <c r="S8" s="46"/>
      <c r="T8" s="46"/>
      <c r="U8" s="46"/>
      <c r="V8" s="46"/>
      <c r="W8" s="46" t="str">
        <f>データ!L6</f>
        <v>L3</v>
      </c>
      <c r="X8" s="46"/>
      <c r="Y8" s="46"/>
      <c r="Z8" s="46"/>
      <c r="AA8" s="46"/>
      <c r="AB8" s="46"/>
      <c r="AC8" s="46"/>
      <c r="AD8" s="3"/>
      <c r="AE8" s="3"/>
      <c r="AF8" s="3"/>
      <c r="AG8" s="3"/>
      <c r="AH8" s="3"/>
      <c r="AI8" s="3"/>
      <c r="AJ8" s="3"/>
      <c r="AK8" s="3"/>
      <c r="AL8" s="47">
        <f>データ!R6</f>
        <v>9615</v>
      </c>
      <c r="AM8" s="47"/>
      <c r="AN8" s="47"/>
      <c r="AO8" s="47"/>
      <c r="AP8" s="47"/>
      <c r="AQ8" s="47"/>
      <c r="AR8" s="47"/>
      <c r="AS8" s="47"/>
      <c r="AT8" s="43">
        <f>データ!S6</f>
        <v>58.16</v>
      </c>
      <c r="AU8" s="43"/>
      <c r="AV8" s="43"/>
      <c r="AW8" s="43"/>
      <c r="AX8" s="43"/>
      <c r="AY8" s="43"/>
      <c r="AZ8" s="43"/>
      <c r="BA8" s="43"/>
      <c r="BB8" s="43">
        <f>データ!T6</f>
        <v>165.32</v>
      </c>
      <c r="BC8" s="43"/>
      <c r="BD8" s="43"/>
      <c r="BE8" s="43"/>
      <c r="BF8" s="43"/>
      <c r="BG8" s="43"/>
      <c r="BH8" s="43"/>
      <c r="BI8" s="43"/>
      <c r="BJ8" s="3"/>
      <c r="BK8" s="3"/>
      <c r="BL8" s="44" t="s">
        <v>9</v>
      </c>
      <c r="BM8" s="45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2" t="s">
        <v>11</v>
      </c>
      <c r="C9" s="42"/>
      <c r="D9" s="42"/>
      <c r="E9" s="42"/>
      <c r="F9" s="42"/>
      <c r="G9" s="42"/>
      <c r="H9" s="42"/>
      <c r="I9" s="42" t="s">
        <v>12</v>
      </c>
      <c r="J9" s="42"/>
      <c r="K9" s="42"/>
      <c r="L9" s="42"/>
      <c r="M9" s="42"/>
      <c r="N9" s="42"/>
      <c r="O9" s="42"/>
      <c r="P9" s="42" t="s">
        <v>13</v>
      </c>
      <c r="Q9" s="42"/>
      <c r="R9" s="42"/>
      <c r="S9" s="42"/>
      <c r="T9" s="42"/>
      <c r="U9" s="42"/>
      <c r="V9" s="42"/>
      <c r="W9" s="42" t="s">
        <v>14</v>
      </c>
      <c r="X9" s="42"/>
      <c r="Y9" s="42"/>
      <c r="Z9" s="42"/>
      <c r="AA9" s="42"/>
      <c r="AB9" s="42"/>
      <c r="AC9" s="42"/>
      <c r="AD9" s="42" t="s">
        <v>15</v>
      </c>
      <c r="AE9" s="42"/>
      <c r="AF9" s="42"/>
      <c r="AG9" s="42"/>
      <c r="AH9" s="42"/>
      <c r="AI9" s="42"/>
      <c r="AJ9" s="42"/>
      <c r="AK9" s="3"/>
      <c r="AL9" s="42" t="s">
        <v>16</v>
      </c>
      <c r="AM9" s="42"/>
      <c r="AN9" s="42"/>
      <c r="AO9" s="42"/>
      <c r="AP9" s="42"/>
      <c r="AQ9" s="42"/>
      <c r="AR9" s="42"/>
      <c r="AS9" s="42"/>
      <c r="AT9" s="42" t="s">
        <v>17</v>
      </c>
      <c r="AU9" s="42"/>
      <c r="AV9" s="42"/>
      <c r="AW9" s="42"/>
      <c r="AX9" s="42"/>
      <c r="AY9" s="42"/>
      <c r="AZ9" s="42"/>
      <c r="BA9" s="42"/>
      <c r="BB9" s="42" t="s">
        <v>18</v>
      </c>
      <c r="BC9" s="42"/>
      <c r="BD9" s="42"/>
      <c r="BE9" s="42"/>
      <c r="BF9" s="42"/>
      <c r="BG9" s="42"/>
      <c r="BH9" s="42"/>
      <c r="BI9" s="42"/>
      <c r="BJ9" s="3"/>
      <c r="BK9" s="3"/>
      <c r="BL9" s="48" t="s">
        <v>19</v>
      </c>
      <c r="BM9" s="49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3" t="str">
        <f>データ!M6</f>
        <v>-</v>
      </c>
      <c r="C10" s="43"/>
      <c r="D10" s="43"/>
      <c r="E10" s="43"/>
      <c r="F10" s="43"/>
      <c r="G10" s="43"/>
      <c r="H10" s="43"/>
      <c r="I10" s="43" t="str">
        <f>データ!N6</f>
        <v>該当数値なし</v>
      </c>
      <c r="J10" s="43"/>
      <c r="K10" s="43"/>
      <c r="L10" s="43"/>
      <c r="M10" s="43"/>
      <c r="N10" s="43"/>
      <c r="O10" s="43"/>
      <c r="P10" s="43">
        <f>データ!O6</f>
        <v>1.84</v>
      </c>
      <c r="Q10" s="43"/>
      <c r="R10" s="43"/>
      <c r="S10" s="43"/>
      <c r="T10" s="43"/>
      <c r="U10" s="43"/>
      <c r="V10" s="43"/>
      <c r="W10" s="43">
        <f>データ!P6</f>
        <v>100</v>
      </c>
      <c r="X10" s="43"/>
      <c r="Y10" s="43"/>
      <c r="Z10" s="43"/>
      <c r="AA10" s="43"/>
      <c r="AB10" s="43"/>
      <c r="AC10" s="43"/>
      <c r="AD10" s="47">
        <f>データ!Q6</f>
        <v>2519</v>
      </c>
      <c r="AE10" s="47"/>
      <c r="AF10" s="47"/>
      <c r="AG10" s="47"/>
      <c r="AH10" s="47"/>
      <c r="AI10" s="47"/>
      <c r="AJ10" s="47"/>
      <c r="AK10" s="2"/>
      <c r="AL10" s="47">
        <f>データ!U6</f>
        <v>177</v>
      </c>
      <c r="AM10" s="47"/>
      <c r="AN10" s="47"/>
      <c r="AO10" s="47"/>
      <c r="AP10" s="47"/>
      <c r="AQ10" s="47"/>
      <c r="AR10" s="47"/>
      <c r="AS10" s="47"/>
      <c r="AT10" s="43">
        <f>データ!V6</f>
        <v>0.06</v>
      </c>
      <c r="AU10" s="43"/>
      <c r="AV10" s="43"/>
      <c r="AW10" s="43"/>
      <c r="AX10" s="43"/>
      <c r="AY10" s="43"/>
      <c r="AZ10" s="43"/>
      <c r="BA10" s="43"/>
      <c r="BB10" s="43">
        <f>データ!W6</f>
        <v>2950</v>
      </c>
      <c r="BC10" s="43"/>
      <c r="BD10" s="43"/>
      <c r="BE10" s="43"/>
      <c r="BF10" s="43"/>
      <c r="BG10" s="43"/>
      <c r="BH10" s="43"/>
      <c r="BI10" s="43"/>
      <c r="BJ10" s="2"/>
      <c r="BK10" s="2"/>
      <c r="BL10" s="50" t="s">
        <v>21</v>
      </c>
      <c r="BM10" s="51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23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 x14ac:dyDescent="0.15">
      <c r="A14" s="2"/>
      <c r="B14" s="54" t="s">
        <v>24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25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 x14ac:dyDescent="0.15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6" t="s">
        <v>110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8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6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8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6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6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8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8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6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8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6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8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6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8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6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6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8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6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8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6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8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6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8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6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8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6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8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6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8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6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8"/>
    </row>
    <row r="34" spans="1:78" ht="13.5" customHeight="1" x14ac:dyDescent="0.15">
      <c r="A34" s="2"/>
      <c r="B34" s="16"/>
      <c r="C34" s="72" t="s">
        <v>26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19"/>
      <c r="R34" s="72" t="s">
        <v>27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19"/>
      <c r="AG34" s="72" t="s">
        <v>28</v>
      </c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19"/>
      <c r="AV34" s="72" t="s">
        <v>29</v>
      </c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18"/>
      <c r="BK34" s="2"/>
      <c r="BL34" s="66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</row>
    <row r="35" spans="1:78" ht="13.5" customHeight="1" x14ac:dyDescent="0.15">
      <c r="A35" s="2"/>
      <c r="B35" s="16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19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19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19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18"/>
      <c r="BK35" s="2"/>
      <c r="BL35" s="66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6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8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6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8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6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8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6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8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6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6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8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6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6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8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9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1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0" t="s">
        <v>30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6" t="s">
        <v>109</v>
      </c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8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6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8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6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8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6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8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6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8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6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8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6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8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6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8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6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8"/>
    </row>
    <row r="56" spans="1:78" ht="13.5" customHeight="1" x14ac:dyDescent="0.15">
      <c r="A56" s="2"/>
      <c r="B56" s="16"/>
      <c r="C56" s="72" t="s">
        <v>31</v>
      </c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19"/>
      <c r="R56" s="72" t="s">
        <v>32</v>
      </c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9"/>
      <c r="AG56" s="72" t="s">
        <v>33</v>
      </c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19"/>
      <c r="AV56" s="72" t="s">
        <v>34</v>
      </c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18"/>
      <c r="BK56" s="2"/>
      <c r="BL56" s="66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8"/>
    </row>
    <row r="57" spans="1:78" ht="13.5" customHeight="1" x14ac:dyDescent="0.15">
      <c r="A57" s="2"/>
      <c r="B57" s="16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19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9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19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18"/>
      <c r="BK57" s="2"/>
      <c r="BL57" s="66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8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6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8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6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8"/>
    </row>
    <row r="60" spans="1:78" ht="13.5" customHeight="1" x14ac:dyDescent="0.15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66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8"/>
    </row>
    <row r="61" spans="1:78" ht="13.5" customHeight="1" x14ac:dyDescent="0.15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66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8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6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8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9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1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0" t="s">
        <v>36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6" t="s">
        <v>108</v>
      </c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8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6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8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6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8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6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8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6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8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6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8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6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8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6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8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6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8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6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8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6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8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6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8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6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8"/>
    </row>
    <row r="79" spans="1:78" ht="13.5" customHeight="1" x14ac:dyDescent="0.15">
      <c r="A79" s="2"/>
      <c r="B79" s="16"/>
      <c r="C79" s="72" t="s">
        <v>37</v>
      </c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19"/>
      <c r="V79" s="19"/>
      <c r="W79" s="72" t="s">
        <v>38</v>
      </c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19"/>
      <c r="AP79" s="19"/>
      <c r="AQ79" s="72" t="s">
        <v>39</v>
      </c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17"/>
      <c r="BJ79" s="18"/>
      <c r="BK79" s="2"/>
      <c r="BL79" s="66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8"/>
    </row>
    <row r="80" spans="1:78" ht="13.5" customHeight="1" x14ac:dyDescent="0.15">
      <c r="A80" s="2"/>
      <c r="B80" s="16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19"/>
      <c r="V80" s="19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19"/>
      <c r="AP80" s="19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17"/>
      <c r="BJ80" s="18"/>
      <c r="BK80" s="2"/>
      <c r="BL80" s="66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8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6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8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9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1"/>
    </row>
    <row r="83" spans="1:78" x14ac:dyDescent="0.15">
      <c r="C83" s="2" t="s">
        <v>40</v>
      </c>
    </row>
    <row r="84" spans="1:78" x14ac:dyDescent="0.15">
      <c r="C84" s="2" t="s">
        <v>41</v>
      </c>
    </row>
  </sheetData>
  <sheetProtection password="8649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2:BZ4"/>
    <mergeCell ref="B6:AC6"/>
    <mergeCell ref="B7:H7"/>
    <mergeCell ref="I7:O7"/>
    <mergeCell ref="P7:V7"/>
    <mergeCell ref="W7:AC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 x14ac:dyDescent="0.15"/>
  <cols>
    <col min="2" max="143" width="11.875" customWidth="1"/>
  </cols>
  <sheetData>
    <row r="1" spans="1:144" x14ac:dyDescent="0.15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 x14ac:dyDescent="0.15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 x14ac:dyDescent="0.15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 x14ac:dyDescent="0.15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 x14ac:dyDescent="0.15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 x14ac:dyDescent="0.15">
      <c r="A6" s="26" t="s">
        <v>95</v>
      </c>
      <c r="B6" s="31">
        <f>B7</f>
        <v>2015</v>
      </c>
      <c r="C6" s="31">
        <f t="shared" ref="C6:W6" si="3">C7</f>
        <v>263443</v>
      </c>
      <c r="D6" s="31">
        <f t="shared" si="3"/>
        <v>47</v>
      </c>
      <c r="E6" s="31">
        <f t="shared" si="3"/>
        <v>18</v>
      </c>
      <c r="F6" s="31">
        <f t="shared" si="3"/>
        <v>1</v>
      </c>
      <c r="G6" s="31">
        <f t="shared" si="3"/>
        <v>0</v>
      </c>
      <c r="H6" s="31" t="str">
        <f t="shared" si="3"/>
        <v>京都府　宇治田原町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個別排水処理</v>
      </c>
      <c r="L6" s="31" t="str">
        <f t="shared" si="3"/>
        <v>L3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1.84</v>
      </c>
      <c r="P6" s="32">
        <f t="shared" si="3"/>
        <v>100</v>
      </c>
      <c r="Q6" s="32">
        <f t="shared" si="3"/>
        <v>2519</v>
      </c>
      <c r="R6" s="32">
        <f t="shared" si="3"/>
        <v>9615</v>
      </c>
      <c r="S6" s="32">
        <f t="shared" si="3"/>
        <v>58.16</v>
      </c>
      <c r="T6" s="32">
        <f t="shared" si="3"/>
        <v>165.32</v>
      </c>
      <c r="U6" s="32">
        <f t="shared" si="3"/>
        <v>177</v>
      </c>
      <c r="V6" s="32">
        <f t="shared" si="3"/>
        <v>0.06</v>
      </c>
      <c r="W6" s="32">
        <f t="shared" si="3"/>
        <v>2950</v>
      </c>
      <c r="X6" s="33" t="str">
        <f>IF(X7="",NA(),X7)</f>
        <v>-</v>
      </c>
      <c r="Y6" s="33" t="str">
        <f t="shared" ref="Y6:AG6" si="4">IF(Y7="",NA(),Y7)</f>
        <v>-</v>
      </c>
      <c r="Z6" s="33" t="str">
        <f t="shared" si="4"/>
        <v>-</v>
      </c>
      <c r="AA6" s="33">
        <f t="shared" si="4"/>
        <v>86.91</v>
      </c>
      <c r="AB6" s="33">
        <f t="shared" si="4"/>
        <v>88.53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 t="str">
        <f>IF(BE7="",NA(),BE7)</f>
        <v>-</v>
      </c>
      <c r="BF6" s="33" t="str">
        <f t="shared" ref="BF6:BN6" si="7">IF(BF7="",NA(),BF7)</f>
        <v>-</v>
      </c>
      <c r="BG6" s="33" t="str">
        <f t="shared" si="7"/>
        <v>-</v>
      </c>
      <c r="BH6" s="33">
        <f t="shared" si="7"/>
        <v>336.65</v>
      </c>
      <c r="BI6" s="33">
        <f t="shared" si="7"/>
        <v>432.41</v>
      </c>
      <c r="BJ6" s="33" t="str">
        <f t="shared" si="7"/>
        <v>-</v>
      </c>
      <c r="BK6" s="33" t="str">
        <f t="shared" si="7"/>
        <v>-</v>
      </c>
      <c r="BL6" s="33" t="str">
        <f t="shared" si="7"/>
        <v>-</v>
      </c>
      <c r="BM6" s="33">
        <f t="shared" si="7"/>
        <v>760.12</v>
      </c>
      <c r="BN6" s="33">
        <f t="shared" si="7"/>
        <v>492.59</v>
      </c>
      <c r="BO6" s="32" t="str">
        <f>IF(BO7="","",IF(BO7="-","【-】","【"&amp;SUBSTITUTE(TEXT(BO7,"#,##0.00"),"-","△")&amp;"】"))</f>
        <v>【623.71】</v>
      </c>
      <c r="BP6" s="33" t="str">
        <f>IF(BP7="",NA(),BP7)</f>
        <v>-</v>
      </c>
      <c r="BQ6" s="33" t="str">
        <f t="shared" ref="BQ6:BY6" si="8">IF(BQ7="",NA(),BQ7)</f>
        <v>-</v>
      </c>
      <c r="BR6" s="33" t="str">
        <f t="shared" si="8"/>
        <v>-</v>
      </c>
      <c r="BS6" s="33">
        <f t="shared" si="8"/>
        <v>23.52</v>
      </c>
      <c r="BT6" s="33">
        <f t="shared" si="8"/>
        <v>18.37</v>
      </c>
      <c r="BU6" s="33" t="str">
        <f t="shared" si="8"/>
        <v>-</v>
      </c>
      <c r="BV6" s="33" t="str">
        <f t="shared" si="8"/>
        <v>-</v>
      </c>
      <c r="BW6" s="33" t="str">
        <f t="shared" si="8"/>
        <v>-</v>
      </c>
      <c r="BX6" s="33">
        <f t="shared" si="8"/>
        <v>50.17</v>
      </c>
      <c r="BY6" s="33">
        <f t="shared" si="8"/>
        <v>46.53</v>
      </c>
      <c r="BZ6" s="32" t="str">
        <f>IF(BZ7="","",IF(BZ7="-","【-】","【"&amp;SUBSTITUTE(TEXT(BZ7,"#,##0.00"),"-","△")&amp;"】"))</f>
        <v>【51.88】</v>
      </c>
      <c r="CA6" s="33" t="str">
        <f>IF(CA7="",NA(),CA7)</f>
        <v>-</v>
      </c>
      <c r="CB6" s="33" t="str">
        <f t="shared" ref="CB6:CJ6" si="9">IF(CB7="",NA(),CB7)</f>
        <v>-</v>
      </c>
      <c r="CC6" s="33" t="str">
        <f t="shared" si="9"/>
        <v>-</v>
      </c>
      <c r="CD6" s="33">
        <f t="shared" si="9"/>
        <v>917.57</v>
      </c>
      <c r="CE6" s="33">
        <f t="shared" si="9"/>
        <v>867.49</v>
      </c>
      <c r="CF6" s="33" t="str">
        <f t="shared" si="9"/>
        <v>-</v>
      </c>
      <c r="CG6" s="33" t="str">
        <f t="shared" si="9"/>
        <v>-</v>
      </c>
      <c r="CH6" s="33" t="str">
        <f t="shared" si="9"/>
        <v>-</v>
      </c>
      <c r="CI6" s="33">
        <f t="shared" si="9"/>
        <v>329.08</v>
      </c>
      <c r="CJ6" s="33">
        <f t="shared" si="9"/>
        <v>373.71</v>
      </c>
      <c r="CK6" s="32" t="str">
        <f>IF(CK7="","",IF(CK7="-","【-】","【"&amp;SUBSTITUTE(TEXT(CK7,"#,##0.00"),"-","△")&amp;"】"))</f>
        <v>【295.51】</v>
      </c>
      <c r="CL6" s="33" t="str">
        <f>IF(CL7="",NA(),CL7)</f>
        <v>-</v>
      </c>
      <c r="CM6" s="33" t="str">
        <f t="shared" ref="CM6:CU6" si="10">IF(CM7="",NA(),CM7)</f>
        <v>-</v>
      </c>
      <c r="CN6" s="33" t="str">
        <f t="shared" si="10"/>
        <v>-</v>
      </c>
      <c r="CO6" s="33" t="str">
        <f t="shared" si="10"/>
        <v>-</v>
      </c>
      <c r="CP6" s="33" t="str">
        <f t="shared" si="10"/>
        <v>-</v>
      </c>
      <c r="CQ6" s="33" t="str">
        <f t="shared" si="10"/>
        <v>-</v>
      </c>
      <c r="CR6" s="33" t="str">
        <f t="shared" si="10"/>
        <v>-</v>
      </c>
      <c r="CS6" s="33" t="str">
        <f t="shared" si="10"/>
        <v>-</v>
      </c>
      <c r="CT6" s="33">
        <f t="shared" si="10"/>
        <v>51.54</v>
      </c>
      <c r="CU6" s="33">
        <f t="shared" si="10"/>
        <v>44.84</v>
      </c>
      <c r="CV6" s="32" t="str">
        <f>IF(CV7="","",IF(CV7="-","【-】","【"&amp;SUBSTITUTE(TEXT(CV7,"#,##0.00"),"-","△")&amp;"】"))</f>
        <v>【51.98】</v>
      </c>
      <c r="CW6" s="33" t="str">
        <f>IF(CW7="",NA(),CW7)</f>
        <v>-</v>
      </c>
      <c r="CX6" s="33" t="str">
        <f t="shared" ref="CX6:DF6" si="11">IF(CX7="",NA(),CX7)</f>
        <v>-</v>
      </c>
      <c r="CY6" s="33" t="str">
        <f t="shared" si="11"/>
        <v>-</v>
      </c>
      <c r="CZ6" s="33">
        <f t="shared" si="11"/>
        <v>92.86</v>
      </c>
      <c r="DA6" s="33">
        <f t="shared" si="11"/>
        <v>93.79</v>
      </c>
      <c r="DB6" s="33" t="str">
        <f t="shared" si="11"/>
        <v>-</v>
      </c>
      <c r="DC6" s="33" t="str">
        <f t="shared" si="11"/>
        <v>-</v>
      </c>
      <c r="DD6" s="33" t="str">
        <f t="shared" si="11"/>
        <v>-</v>
      </c>
      <c r="DE6" s="33">
        <f t="shared" si="11"/>
        <v>71.599999999999994</v>
      </c>
      <c r="DF6" s="33">
        <f t="shared" si="11"/>
        <v>67.86</v>
      </c>
      <c r="DG6" s="32" t="str">
        <f>IF(DG7="","",IF(DG7="-","【-】","【"&amp;SUBSTITUTE(TEXT(DG7,"#,##0.00"),"-","△")&amp;"】"))</f>
        <v>【80.35】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3" t="str">
        <f>IF(ED7="",NA(),ED7)</f>
        <v>-</v>
      </c>
      <c r="EE6" s="33" t="str">
        <f t="shared" ref="EE6:EM6" si="14">IF(EE7="",NA(),EE7)</f>
        <v>-</v>
      </c>
      <c r="EF6" s="33" t="str">
        <f t="shared" si="14"/>
        <v>-</v>
      </c>
      <c r="EG6" s="33" t="str">
        <f t="shared" si="14"/>
        <v>-</v>
      </c>
      <c r="EH6" s="33" t="str">
        <f t="shared" si="14"/>
        <v>-</v>
      </c>
      <c r="EI6" s="33" t="str">
        <f t="shared" si="14"/>
        <v>-</v>
      </c>
      <c r="EJ6" s="33" t="str">
        <f t="shared" si="14"/>
        <v>-</v>
      </c>
      <c r="EK6" s="33" t="str">
        <f t="shared" si="14"/>
        <v>-</v>
      </c>
      <c r="EL6" s="33" t="str">
        <f t="shared" si="14"/>
        <v>-</v>
      </c>
      <c r="EM6" s="33" t="str">
        <f t="shared" si="14"/>
        <v>-</v>
      </c>
      <c r="EN6" s="32" t="str">
        <f>IF(EN7="","",IF(EN7="-","【-】","【"&amp;SUBSTITUTE(TEXT(EN7,"#,##0.00"),"-","△")&amp;"】"))</f>
        <v>【-】</v>
      </c>
    </row>
    <row r="7" spans="1:144" s="34" customFormat="1" x14ac:dyDescent="0.15">
      <c r="A7" s="26"/>
      <c r="B7" s="35">
        <v>2015</v>
      </c>
      <c r="C7" s="35">
        <v>263443</v>
      </c>
      <c r="D7" s="35">
        <v>47</v>
      </c>
      <c r="E7" s="35">
        <v>18</v>
      </c>
      <c r="F7" s="35">
        <v>1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1.84</v>
      </c>
      <c r="P7" s="36">
        <v>100</v>
      </c>
      <c r="Q7" s="36">
        <v>2519</v>
      </c>
      <c r="R7" s="36">
        <v>9615</v>
      </c>
      <c r="S7" s="36">
        <v>58.16</v>
      </c>
      <c r="T7" s="36">
        <v>165.32</v>
      </c>
      <c r="U7" s="36">
        <v>177</v>
      </c>
      <c r="V7" s="36">
        <v>0.06</v>
      </c>
      <c r="W7" s="36">
        <v>2950</v>
      </c>
      <c r="X7" s="36" t="s">
        <v>101</v>
      </c>
      <c r="Y7" s="36" t="s">
        <v>101</v>
      </c>
      <c r="Z7" s="36" t="s">
        <v>101</v>
      </c>
      <c r="AA7" s="36">
        <v>86.91</v>
      </c>
      <c r="AB7" s="36">
        <v>88.53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 t="s">
        <v>101</v>
      </c>
      <c r="BF7" s="36" t="s">
        <v>101</v>
      </c>
      <c r="BG7" s="36" t="s">
        <v>101</v>
      </c>
      <c r="BH7" s="36">
        <v>336.65</v>
      </c>
      <c r="BI7" s="36">
        <v>432.41</v>
      </c>
      <c r="BJ7" s="36" t="s">
        <v>101</v>
      </c>
      <c r="BK7" s="36" t="s">
        <v>101</v>
      </c>
      <c r="BL7" s="36" t="s">
        <v>101</v>
      </c>
      <c r="BM7" s="36">
        <v>760.12</v>
      </c>
      <c r="BN7" s="36">
        <v>492.59</v>
      </c>
      <c r="BO7" s="36">
        <v>623.71</v>
      </c>
      <c r="BP7" s="36" t="s">
        <v>101</v>
      </c>
      <c r="BQ7" s="36" t="s">
        <v>101</v>
      </c>
      <c r="BR7" s="36" t="s">
        <v>101</v>
      </c>
      <c r="BS7" s="36">
        <v>23.52</v>
      </c>
      <c r="BT7" s="36">
        <v>18.37</v>
      </c>
      <c r="BU7" s="36" t="s">
        <v>101</v>
      </c>
      <c r="BV7" s="36" t="s">
        <v>101</v>
      </c>
      <c r="BW7" s="36" t="s">
        <v>101</v>
      </c>
      <c r="BX7" s="36">
        <v>50.17</v>
      </c>
      <c r="BY7" s="36">
        <v>46.53</v>
      </c>
      <c r="BZ7" s="36">
        <v>51.88</v>
      </c>
      <c r="CA7" s="36" t="s">
        <v>101</v>
      </c>
      <c r="CB7" s="36" t="s">
        <v>101</v>
      </c>
      <c r="CC7" s="36" t="s">
        <v>101</v>
      </c>
      <c r="CD7" s="36">
        <v>917.57</v>
      </c>
      <c r="CE7" s="36">
        <v>867.49</v>
      </c>
      <c r="CF7" s="36" t="s">
        <v>101</v>
      </c>
      <c r="CG7" s="36" t="s">
        <v>101</v>
      </c>
      <c r="CH7" s="36" t="s">
        <v>101</v>
      </c>
      <c r="CI7" s="36">
        <v>329.08</v>
      </c>
      <c r="CJ7" s="36">
        <v>373.71</v>
      </c>
      <c r="CK7" s="36">
        <v>295.51</v>
      </c>
      <c r="CL7" s="36" t="s">
        <v>101</v>
      </c>
      <c r="CM7" s="36" t="s">
        <v>101</v>
      </c>
      <c r="CN7" s="36" t="s">
        <v>101</v>
      </c>
      <c r="CO7" s="36" t="s">
        <v>101</v>
      </c>
      <c r="CP7" s="36" t="s">
        <v>101</v>
      </c>
      <c r="CQ7" s="36" t="s">
        <v>101</v>
      </c>
      <c r="CR7" s="36" t="s">
        <v>101</v>
      </c>
      <c r="CS7" s="36" t="s">
        <v>101</v>
      </c>
      <c r="CT7" s="36">
        <v>51.54</v>
      </c>
      <c r="CU7" s="36">
        <v>44.84</v>
      </c>
      <c r="CV7" s="36">
        <v>51.98</v>
      </c>
      <c r="CW7" s="36" t="s">
        <v>101</v>
      </c>
      <c r="CX7" s="36" t="s">
        <v>101</v>
      </c>
      <c r="CY7" s="36" t="s">
        <v>101</v>
      </c>
      <c r="CZ7" s="36">
        <v>92.86</v>
      </c>
      <c r="DA7" s="36">
        <v>93.79</v>
      </c>
      <c r="DB7" s="36" t="s">
        <v>101</v>
      </c>
      <c r="DC7" s="36" t="s">
        <v>101</v>
      </c>
      <c r="DD7" s="36" t="s">
        <v>101</v>
      </c>
      <c r="DE7" s="36">
        <v>71.599999999999994</v>
      </c>
      <c r="DF7" s="36">
        <v>67.86</v>
      </c>
      <c r="DG7" s="36">
        <v>80.349999999999994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 t="s">
        <v>101</v>
      </c>
      <c r="EE7" s="36" t="s">
        <v>101</v>
      </c>
      <c r="EF7" s="36" t="s">
        <v>101</v>
      </c>
      <c r="EG7" s="36" t="s">
        <v>101</v>
      </c>
      <c r="EH7" s="36" t="s">
        <v>101</v>
      </c>
      <c r="EI7" s="36" t="s">
        <v>101</v>
      </c>
      <c r="EJ7" s="36" t="s">
        <v>101</v>
      </c>
      <c r="EK7" s="36" t="s">
        <v>101</v>
      </c>
      <c r="EL7" s="36" t="s">
        <v>101</v>
      </c>
      <c r="EM7" s="36" t="s">
        <v>101</v>
      </c>
      <c r="EN7" s="36" t="s">
        <v>101</v>
      </c>
    </row>
    <row r="8" spans="1:144" x14ac:dyDescent="0.15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 x14ac:dyDescent="0.15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 x14ac:dyDescent="0.15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 </cp:lastModifiedBy>
  <cp:lastPrinted>2017-02-20T07:39:51Z</cp:lastPrinted>
  <dcterms:created xsi:type="dcterms:W3CDTF">2017-02-08T03:26:13Z</dcterms:created>
  <dcterms:modified xsi:type="dcterms:W3CDTF">2017-02-20T07:40:31Z</dcterms:modified>
</cp:coreProperties>
</file>