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90" windowWidth="14940" windowHeight="784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<sst xmlns="http://schemas.openxmlformats.org/spreadsheetml/2006/main" count="221" uniqueCount="111">
  <si>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</si>
  <si>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</si>
  <si>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</si>
  <si>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</si>
  <si>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</si>
  <si>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</si>
  <si>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</si>
  <si>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</si>
  <si>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</si>
  <si>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</si>
  <si>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</si>
  <si>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</si>
  <si>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</si>
  <si>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</si>
  <si>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</si>
  <si>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</si>
  <si>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</si>
  <si>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</si>
  <si>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</si>
  <si>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</si>
  <si>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</si>
  <si>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</si>
  <si>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</si>
  <si>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</si>
  <si>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</si>
  <si>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</si>
  <si>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</si>
  <si>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</si>
  <si>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</si>
  <si>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</si>
  <si>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</si>
  <si>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</si>
  <si>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</si>
  <si>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</si>
  <si>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</si>
  <si>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</si>
  <si>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</si>
  <si>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</si>
  <si>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</si>
  <si>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</si>
  <si>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</si>
  <si>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</si>
  <si>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</si>
  <si>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</si>
  <si>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</si>
  <si>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</si>
  <si>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</si>
  <si>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</si>
  <si>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</si>
  <si>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</si>
  <si>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</si>
  <si>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</si>
  <si>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</si>
  <si>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</si>
  <si>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</si>
  <si>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</si>
  <si>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</si>
  <si>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</si>
  <si>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</si>
  <si>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</si>
  <si>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</si>
  <si>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</si>
  <si>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</si>
  <si>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</si>
  <si>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</si>
  <si>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</si>
  <si>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</si>
  <si>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</si>
  <si>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</si>
  <si>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</si>
  <si>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</si>
  <si>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</si>
  <si>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</si>
  <si>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</si>
  <si>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</si>
  <si>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</si>
  <si>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</si>
  <si>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</si>
  <si>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</si>
  <si>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</si>
  <si>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</si>
  <si>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</si>
  <si>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</si>
  <si>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</si>
  <si>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</si>
  <si>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</si>
  <si>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</si>
  <si>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</si>
  <si>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</si>
  <si>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</si>
  <si>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</si>
  <si>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</si>
  <si>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</si>
  <si>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</si>
  <si>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</si>
  <si>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</si>
  <si>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宇治田原町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</si>
  <si>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</si>
  <si>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</si>
  <si>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</si>
  <si>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</si>
  <si>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</si>
  <si>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</si>
  <si>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</si>
  <si>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</si>
  <si>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</si>
  <si>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</si>
  <si>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</si>
  <si>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本町の下水道事業は、類似団体と比較して全体的に下回っています。これは本町が山間部となるため、流域下水道に加わることができず、単独で汚水処理場を有していることが大きな要因です。
　現在整備途上ではあるものの、現状からは経営の健全性・効率性を向上させなければなりません。今後は、未整備地域の効率的整備手法の見直し、整備済み地域の水洗化向上施策に取り組んでいきます。</t>
    <rPh sb="1" eb="3">
      <t>ホンチョウ</t>
    </rPh>
    <rPh sb="4" eb="7">
      <t>ゲスイドウ</t>
    </rPh>
    <rPh sb="7" eb="9">
      <t>ジギョウ</t>
    </rPh>
    <rPh sb="11" eb="13">
      <t>ルイジ</t>
    </rPh>
    <rPh sb="13" eb="15">
      <t>ダンタイ</t>
    </rPh>
    <rPh sb="16" eb="18">
      <t>ヒカク</t>
    </rPh>
    <rPh sb="20" eb="23">
      <t>ゼンタイテキ</t>
    </rPh>
    <rPh sb="24" eb="26">
      <t>シタマワ</t>
    </rPh>
    <rPh sb="35" eb="37">
      <t>ホンチョウ</t>
    </rPh>
    <rPh sb="38" eb="41">
      <t>サンカンブ</t>
    </rPh>
    <rPh sb="47" eb="49">
      <t>リュウイキ</t>
    </rPh>
    <rPh sb="49" eb="52">
      <t>ゲスイドウ</t>
    </rPh>
    <rPh sb="53" eb="54">
      <t>クワ</t>
    </rPh>
    <rPh sb="63" eb="65">
      <t>タンドク</t>
    </rPh>
    <rPh sb="66" eb="68">
      <t>オスイ</t>
    </rPh>
    <rPh sb="68" eb="71">
      <t>ショリジョウ</t>
    </rPh>
    <rPh sb="72" eb="73">
      <t>ユウ</t>
    </rPh>
    <rPh sb="80" eb="81">
      <t>オオ</t>
    </rPh>
    <rPh sb="83" eb="85">
      <t>ヨウイン</t>
    </rPh>
    <rPh sb="90" eb="92">
      <t>ゲンザイ</t>
    </rPh>
    <rPh sb="92" eb="94">
      <t>セイビ</t>
    </rPh>
    <rPh sb="94" eb="96">
      <t>トジョウ</t>
    </rPh>
    <rPh sb="104" eb="106">
      <t>ゲンジョウ</t>
    </rPh>
    <rPh sb="109" eb="111">
      <t>ケイエイ</t>
    </rPh>
    <phoneticPr fontId="4"/>
  </si>
  <si>
    <t>　本町の下水道事業においては、収益的収支比率が近年50パーセント台での推移であり、一般会計からの繰入金で賄っている状況です。
　企業債残高についても、本町では未だ下水道整備の途上であるので、今後とも借入を継続する必要があることから、割合は増加する状況です。
　経費回収率および汚水処理原価については、単独で汚水処理場を有しているため、維持管理費が多額となっている。
　水洗化率については、徐々に割合が落ち込んでいるものの、整備途上で供用区域が拡大していることが影響を与えている状況です。</t>
    <rPh sb="1" eb="3">
      <t>ホンチョウ</t>
    </rPh>
    <rPh sb="4" eb="7">
      <t>ゲスイドウ</t>
    </rPh>
    <rPh sb="7" eb="9">
      <t>ジギョウ</t>
    </rPh>
    <rPh sb="15" eb="18">
      <t>シュウエキテキ</t>
    </rPh>
    <rPh sb="18" eb="20">
      <t>シュウシ</t>
    </rPh>
    <rPh sb="20" eb="22">
      <t>ヒリツ</t>
    </rPh>
    <rPh sb="23" eb="25">
      <t>キンネン</t>
    </rPh>
    <rPh sb="32" eb="33">
      <t>ダイ</t>
    </rPh>
    <rPh sb="35" eb="37">
      <t>スイイ</t>
    </rPh>
    <rPh sb="41" eb="43">
      <t>イッパン</t>
    </rPh>
    <rPh sb="43" eb="45">
      <t>カイケイ</t>
    </rPh>
    <rPh sb="48" eb="50">
      <t>クリイレ</t>
    </rPh>
    <rPh sb="50" eb="51">
      <t>キン</t>
    </rPh>
    <rPh sb="52" eb="53">
      <t>マカナ</t>
    </rPh>
    <rPh sb="57" eb="59">
      <t>ジョウキョウ</t>
    </rPh>
    <rPh sb="64" eb="66">
      <t>キギョウ</t>
    </rPh>
    <rPh sb="66" eb="67">
      <t>サイ</t>
    </rPh>
    <rPh sb="67" eb="69">
      <t>ザンダカ</t>
    </rPh>
    <rPh sb="75" eb="77">
      <t>ホンチョウ</t>
    </rPh>
    <rPh sb="79" eb="80">
      <t>イマ</t>
    </rPh>
    <rPh sb="81" eb="84">
      <t>ゲスイドウ</t>
    </rPh>
    <rPh sb="84" eb="86">
      <t>セイビ</t>
    </rPh>
    <rPh sb="87" eb="89">
      <t>トジョウ</t>
    </rPh>
    <rPh sb="95" eb="97">
      <t>コンゴ</t>
    </rPh>
    <rPh sb="99" eb="101">
      <t>カリイレ</t>
    </rPh>
    <rPh sb="102" eb="104">
      <t>ケイゾク</t>
    </rPh>
    <rPh sb="106" eb="108">
      <t>ヒツヨウ</t>
    </rPh>
    <rPh sb="116" eb="118">
      <t>ワリアイ</t>
    </rPh>
    <rPh sb="119" eb="121">
      <t>ゾウカ</t>
    </rPh>
    <rPh sb="123" eb="125">
      <t>ジョウキョウ</t>
    </rPh>
    <rPh sb="130" eb="132">
      <t>ケイヒ</t>
    </rPh>
    <rPh sb="132" eb="134">
      <t>カイシュウ</t>
    </rPh>
    <rPh sb="134" eb="135">
      <t>リツ</t>
    </rPh>
    <rPh sb="138" eb="140">
      <t>オスイ</t>
    </rPh>
    <rPh sb="140" eb="142">
      <t>ショリ</t>
    </rPh>
    <rPh sb="142" eb="144">
      <t>ゲンカ</t>
    </rPh>
    <rPh sb="150" eb="152">
      <t>タンドク</t>
    </rPh>
    <rPh sb="153" eb="155">
      <t>オスイ</t>
    </rPh>
    <rPh sb="155" eb="157">
      <t>ショリ</t>
    </rPh>
    <rPh sb="157" eb="158">
      <t>ジョウ</t>
    </rPh>
    <rPh sb="159" eb="160">
      <t>ユウ</t>
    </rPh>
    <rPh sb="167" eb="169">
      <t>イジ</t>
    </rPh>
    <rPh sb="169" eb="171">
      <t>カンリ</t>
    </rPh>
    <rPh sb="171" eb="172">
      <t>ヒ</t>
    </rPh>
    <rPh sb="173" eb="175">
      <t>タガク</t>
    </rPh>
    <rPh sb="184" eb="187">
      <t>スイセンカ</t>
    </rPh>
    <rPh sb="187" eb="188">
      <t>リツ</t>
    </rPh>
    <rPh sb="194" eb="196">
      <t>ジョジョ</t>
    </rPh>
    <rPh sb="197" eb="199">
      <t>ワリアイ</t>
    </rPh>
    <rPh sb="200" eb="201">
      <t>オ</t>
    </rPh>
    <rPh sb="202" eb="203">
      <t>コ</t>
    </rPh>
    <rPh sb="211" eb="213">
      <t>セイビ</t>
    </rPh>
    <rPh sb="213" eb="215">
      <t>トジョウ</t>
    </rPh>
    <rPh sb="216" eb="218">
      <t>キョウヨウ</t>
    </rPh>
    <rPh sb="218" eb="220">
      <t>クイキ</t>
    </rPh>
    <rPh sb="221" eb="223">
      <t>カクダイ</t>
    </rPh>
    <rPh sb="230" eb="232">
      <t>エイキョウ</t>
    </rPh>
    <rPh sb="233" eb="234">
      <t>アタ</t>
    </rPh>
    <rPh sb="238" eb="240">
      <t>ジョウキョウ</t>
    </rPh>
    <phoneticPr fontId="4"/>
  </si>
  <si>
    <t>　管渠整備の事業着手が平成8年度からで、約20年が経過したところであり、法定耐用年数を経過した老朽管は現在ない状況です。なお、管渠改善率については、平成27年度のみ新設分を含んでいるため、大幅な増加となっているが、実際には改良・更新分はない状況です。</t>
    <rPh sb="1" eb="3">
      <t>カンキョ</t>
    </rPh>
    <rPh sb="3" eb="5">
      <t>セイビ</t>
    </rPh>
    <rPh sb="6" eb="8">
      <t>ジギョウ</t>
    </rPh>
    <rPh sb="8" eb="10">
      <t>チャクシュ</t>
    </rPh>
    <rPh sb="11" eb="13">
      <t>ヘイセイ</t>
    </rPh>
    <rPh sb="14" eb="16">
      <t>ネンド</t>
    </rPh>
    <rPh sb="20" eb="21">
      <t>ヤク</t>
    </rPh>
    <rPh sb="23" eb="24">
      <t>ネン</t>
    </rPh>
    <rPh sb="25" eb="27">
      <t>ケイカ</t>
    </rPh>
    <rPh sb="36" eb="38">
      <t>ホウテイ</t>
    </rPh>
    <rPh sb="38" eb="40">
      <t>タイヨウ</t>
    </rPh>
    <rPh sb="40" eb="42">
      <t>ネンスウ</t>
    </rPh>
    <rPh sb="43" eb="45">
      <t>ケイカ</t>
    </rPh>
    <rPh sb="47" eb="49">
      <t>ロウキュウ</t>
    </rPh>
    <rPh sb="49" eb="50">
      <t>カン</t>
    </rPh>
    <rPh sb="51" eb="53">
      <t>ゲンザイ</t>
    </rPh>
    <rPh sb="55" eb="57">
      <t>ジョウキョウ</t>
    </rPh>
    <rPh sb="63" eb="65">
      <t>カンキョ</t>
    </rPh>
    <rPh sb="65" eb="67">
      <t>カイゼン</t>
    </rPh>
    <rPh sb="67" eb="68">
      <t>リツ</t>
    </rPh>
    <rPh sb="74" eb="76">
      <t>ヘイセイ</t>
    </rPh>
    <rPh sb="78" eb="79">
      <t>ネン</t>
    </rPh>
    <rPh sb="79" eb="80">
      <t>ド</t>
    </rPh>
    <rPh sb="82" eb="84">
      <t>シンセツ</t>
    </rPh>
    <rPh sb="84" eb="85">
      <t>ブン</t>
    </rPh>
    <rPh sb="86" eb="87">
      <t>フク</t>
    </rPh>
    <rPh sb="94" eb="96">
      <t>オオハバ</t>
    </rPh>
    <rPh sb="97" eb="99">
      <t>ゾウカ</t>
    </rPh>
    <rPh sb="107" eb="109">
      <t>ジッサイ</t>
    </rPh>
    <rPh sb="111" eb="113">
      <t>カイリョウ</t>
    </rPh>
    <rPh sb="114" eb="116">
      <t>コウシン</t>
    </rPh>
    <rPh sb="116" eb="117">
      <t>ブン</t>
    </rPh>
    <rPh sb="120" eb="12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</si>
</sst>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4.1399999999999997</c:v>
                </c:pt>
              </c:numCache>
            </c:numRef>
          </c:val>
        </c:ser>
        <c:dLbls>
          <c:showLegendKey val="0"/>
          <c:showVal val="0"/>
          <c:showCatName val="0"/>
          <c:showSerName val="0"/>
          <c:showPercent val="0"/>
          <c:showBubbleSize val="0"/>
        </c:dLbls>
        <c:gapWidth val="150"/>
        <c:axId val="94466816"/>
        <c:axId val="1010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0.04</c:v>
                </c:pt>
                <c:pt idx="4">
                  <c:v>0.11</c:v>
                </c:pt>
              </c:numCache>
            </c:numRef>
          </c:val>
          <c:smooth val="0"/>
        </c:ser>
        <c:dLbls>
          <c:showLegendKey val="0"/>
          <c:showVal val="0"/>
          <c:showCatName val="0"/>
          <c:showSerName val="0"/>
          <c:showPercent val="0"/>
          <c:showBubbleSize val="0"/>
        </c:dLbls>
        <c:marker val="1"/>
        <c:smooth val="0"/>
        <c:axId val="94466816"/>
        <c:axId val="101079680"/>
      </c:lineChart>
      <c:dateAx>
        <c:axId val="94466816"/>
        <c:scaling>
          <c:orientation val="minMax"/>
        </c:scaling>
        <c:delete val="1"/>
        <c:axPos val="b"/>
        <c:numFmt formatCode="ge" sourceLinked="1"/>
        <c:majorTickMark val="none"/>
        <c:minorTickMark val="none"/>
        <c:tickLblPos val="none"/>
        <c:crossAx val="101079680"/>
        <c:crosses val="autoZero"/>
        <c:auto val="1"/>
        <c:lblOffset val="100"/>
        <c:baseTimeUnit val="years"/>
      </c:dateAx>
      <c:valAx>
        <c:axId val="1010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41.42</c:v>
                </c:pt>
                <c:pt idx="1">
                  <c:v>40.74</c:v>
                </c:pt>
                <c:pt idx="2">
                  <c:v>40.74</c:v>
                </c:pt>
                <c:pt idx="3">
                  <c:v>42.98</c:v>
                </c:pt>
                <c:pt idx="4">
                  <c:v>34.28</c:v>
                </c:pt>
              </c:numCache>
            </c:numRef>
          </c:val>
        </c:ser>
        <c:dLbls>
          <c:showLegendKey val="0"/>
          <c:showVal val="0"/>
          <c:showCatName val="0"/>
          <c:showSerName val="0"/>
          <c:showPercent val="0"/>
          <c:showBubbleSize val="0"/>
        </c:dLbls>
        <c:gapWidth val="150"/>
        <c:axId val="90046464"/>
        <c:axId val="900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54.44</c:v>
                </c:pt>
                <c:pt idx="4">
                  <c:v>54.67</c:v>
                </c:pt>
              </c:numCache>
            </c:numRef>
          </c:val>
          <c:smooth val="0"/>
        </c:ser>
        <c:dLbls>
          <c:showLegendKey val="0"/>
          <c:showVal val="0"/>
          <c:showCatName val="0"/>
          <c:showSerName val="0"/>
          <c:showPercent val="0"/>
          <c:showBubbleSize val="0"/>
        </c:dLbls>
        <c:marker val="1"/>
        <c:smooth val="0"/>
        <c:axId val="90046464"/>
        <c:axId val="90048384"/>
      </c:lineChart>
      <c:dateAx>
        <c:axId val="90046464"/>
        <c:scaling>
          <c:orientation val="minMax"/>
        </c:scaling>
        <c:delete val="1"/>
        <c:axPos val="b"/>
        <c:numFmt formatCode="ge" sourceLinked="1"/>
        <c:majorTickMark val="none"/>
        <c:minorTickMark val="none"/>
        <c:tickLblPos val="none"/>
        <c:crossAx val="90048384"/>
        <c:crosses val="autoZero"/>
        <c:auto val="1"/>
        <c:lblOffset val="100"/>
        <c:baseTimeUnit val="years"/>
      </c:dateAx>
      <c:valAx>
        <c:axId val="900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79.81</c:v>
                </c:pt>
                <c:pt idx="1">
                  <c:v>79.849999999999994</c:v>
                </c:pt>
                <c:pt idx="2">
                  <c:v>76.95</c:v>
                </c:pt>
                <c:pt idx="3">
                  <c:v>77.2</c:v>
                </c:pt>
                <c:pt idx="4">
                  <c:v>76.62</c:v>
                </c:pt>
              </c:numCache>
            </c:numRef>
          </c:val>
        </c:ser>
        <c:dLbls>
          <c:showLegendKey val="0"/>
          <c:showVal val="0"/>
          <c:showCatName val="0"/>
          <c:showSerName val="0"/>
          <c:showPercent val="0"/>
          <c:showBubbleSize val="0"/>
        </c:dLbls>
        <c:gapWidth val="150"/>
        <c:axId val="90070400"/>
        <c:axId val="9008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84.2</c:v>
                </c:pt>
                <c:pt idx="4">
                  <c:v>83.8</c:v>
                </c:pt>
              </c:numCache>
            </c:numRef>
          </c:val>
          <c:smooth val="0"/>
        </c:ser>
        <c:dLbls>
          <c:showLegendKey val="0"/>
          <c:showVal val="0"/>
          <c:showCatName val="0"/>
          <c:showSerName val="0"/>
          <c:showPercent val="0"/>
          <c:showBubbleSize val="0"/>
        </c:dLbls>
        <c:marker val="1"/>
        <c:smooth val="0"/>
        <c:axId val="90070400"/>
        <c:axId val="90080768"/>
      </c:lineChart>
      <c:dateAx>
        <c:axId val="90070400"/>
        <c:scaling>
          <c:orientation val="minMax"/>
        </c:scaling>
        <c:delete val="1"/>
        <c:axPos val="b"/>
        <c:numFmt formatCode="ge" sourceLinked="1"/>
        <c:majorTickMark val="none"/>
        <c:minorTickMark val="none"/>
        <c:tickLblPos val="none"/>
        <c:crossAx val="90080768"/>
        <c:crosses val="autoZero"/>
        <c:auto val="1"/>
        <c:lblOffset val="100"/>
        <c:baseTimeUnit val="years"/>
      </c:dateAx>
      <c:valAx>
        <c:axId val="9008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57.54</c:v>
                </c:pt>
                <c:pt idx="1">
                  <c:v>55.57</c:v>
                </c:pt>
                <c:pt idx="2">
                  <c:v>55.77</c:v>
                </c:pt>
                <c:pt idx="3">
                  <c:v>56.69</c:v>
                </c:pt>
                <c:pt idx="4">
                  <c:v>51.78</c:v>
                </c:pt>
              </c:numCache>
            </c:numRef>
          </c:val>
        </c:ser>
        <c:dLbls>
          <c:showLegendKey val="0"/>
          <c:showVal val="0"/>
          <c:showCatName val="0"/>
          <c:showSerName val="0"/>
          <c:showPercent val="0"/>
          <c:showBubbleSize val="0"/>
        </c:dLbls>
        <c:gapWidth val="150"/>
        <c:axId val="110568960"/>
        <c:axId val="11057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568960"/>
        <c:axId val="110570880"/>
      </c:lineChart>
      <c:dateAx>
        <c:axId val="110568960"/>
        <c:scaling>
          <c:orientation val="minMax"/>
        </c:scaling>
        <c:delete val="1"/>
        <c:axPos val="b"/>
        <c:numFmt formatCode="ge" sourceLinked="1"/>
        <c:majorTickMark val="none"/>
        <c:minorTickMark val="none"/>
        <c:tickLblPos val="none"/>
        <c:crossAx val="110570880"/>
        <c:crosses val="autoZero"/>
        <c:auto val="1"/>
        <c:lblOffset val="100"/>
        <c:baseTimeUnit val="years"/>
      </c:dateAx>
      <c:valAx>
        <c:axId val="1105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783744"/>
        <c:axId val="15194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783744"/>
        <c:axId val="151945216"/>
      </c:lineChart>
      <c:dateAx>
        <c:axId val="114783744"/>
        <c:scaling>
          <c:orientation val="minMax"/>
        </c:scaling>
        <c:delete val="1"/>
        <c:axPos val="b"/>
        <c:numFmt formatCode="ge" sourceLinked="1"/>
        <c:majorTickMark val="none"/>
        <c:minorTickMark val="none"/>
        <c:tickLblPos val="none"/>
        <c:crossAx val="151945216"/>
        <c:crosses val="autoZero"/>
        <c:auto val="1"/>
        <c:lblOffset val="100"/>
        <c:baseTimeUnit val="years"/>
      </c:dateAx>
      <c:valAx>
        <c:axId val="1519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67072"/>
        <c:axId val="8610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67072"/>
        <c:axId val="86102016"/>
      </c:lineChart>
      <c:dateAx>
        <c:axId val="86067072"/>
        <c:scaling>
          <c:orientation val="minMax"/>
        </c:scaling>
        <c:delete val="1"/>
        <c:axPos val="b"/>
        <c:numFmt formatCode="ge" sourceLinked="1"/>
        <c:majorTickMark val="none"/>
        <c:minorTickMark val="none"/>
        <c:tickLblPos val="none"/>
        <c:crossAx val="86102016"/>
        <c:crosses val="autoZero"/>
        <c:auto val="1"/>
        <c:lblOffset val="100"/>
        <c:baseTimeUnit val="years"/>
      </c:dateAx>
      <c:valAx>
        <c:axId val="861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55488"/>
        <c:axId val="8626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55488"/>
        <c:axId val="86261760"/>
      </c:lineChart>
      <c:dateAx>
        <c:axId val="86255488"/>
        <c:scaling>
          <c:orientation val="minMax"/>
        </c:scaling>
        <c:delete val="1"/>
        <c:axPos val="b"/>
        <c:numFmt formatCode="ge" sourceLinked="1"/>
        <c:majorTickMark val="none"/>
        <c:minorTickMark val="none"/>
        <c:tickLblPos val="none"/>
        <c:crossAx val="86261760"/>
        <c:crosses val="autoZero"/>
        <c:auto val="1"/>
        <c:lblOffset val="100"/>
        <c:baseTimeUnit val="years"/>
      </c:dateAx>
      <c:valAx>
        <c:axId val="862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47232"/>
        <c:axId val="884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47232"/>
        <c:axId val="88457600"/>
      </c:lineChart>
      <c:dateAx>
        <c:axId val="88447232"/>
        <c:scaling>
          <c:orientation val="minMax"/>
        </c:scaling>
        <c:delete val="1"/>
        <c:axPos val="b"/>
        <c:numFmt formatCode="ge" sourceLinked="1"/>
        <c:majorTickMark val="none"/>
        <c:minorTickMark val="none"/>
        <c:tickLblPos val="none"/>
        <c:crossAx val="88457600"/>
        <c:crosses val="autoZero"/>
        <c:auto val="1"/>
        <c:lblOffset val="100"/>
        <c:baseTimeUnit val="years"/>
      </c:dateAx>
      <c:valAx>
        <c:axId val="884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3071.81</c:v>
                </c:pt>
                <c:pt idx="1">
                  <c:v>3030.54</c:v>
                </c:pt>
                <c:pt idx="2">
                  <c:v>3027.51</c:v>
                </c:pt>
                <c:pt idx="3">
                  <c:v>2767.64</c:v>
                </c:pt>
                <c:pt idx="4">
                  <c:v>2703.25</c:v>
                </c:pt>
              </c:numCache>
            </c:numRef>
          </c:val>
        </c:ser>
        <c:dLbls>
          <c:showLegendKey val="0"/>
          <c:showVal val="0"/>
          <c:showCatName val="0"/>
          <c:showSerName val="0"/>
          <c:showPercent val="0"/>
          <c:showBubbleSize val="0"/>
        </c:dLbls>
        <c:gapWidth val="150"/>
        <c:axId val="88471040"/>
        <c:axId val="884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1136.5</c:v>
                </c:pt>
                <c:pt idx="4">
                  <c:v>1118.56</c:v>
                </c:pt>
              </c:numCache>
            </c:numRef>
          </c:val>
          <c:smooth val="0"/>
        </c:ser>
        <c:dLbls>
          <c:showLegendKey val="0"/>
          <c:showVal val="0"/>
          <c:showCatName val="0"/>
          <c:showSerName val="0"/>
          <c:showPercent val="0"/>
          <c:showBubbleSize val="0"/>
        </c:dLbls>
        <c:marker val="1"/>
        <c:smooth val="0"/>
        <c:axId val="88471040"/>
        <c:axId val="88472960"/>
      </c:lineChart>
      <c:dateAx>
        <c:axId val="88471040"/>
        <c:scaling>
          <c:orientation val="minMax"/>
        </c:scaling>
        <c:delete val="1"/>
        <c:axPos val="b"/>
        <c:numFmt formatCode="ge" sourceLinked="1"/>
        <c:majorTickMark val="none"/>
        <c:minorTickMark val="none"/>
        <c:tickLblPos val="none"/>
        <c:crossAx val="88472960"/>
        <c:crosses val="autoZero"/>
        <c:auto val="1"/>
        <c:lblOffset val="100"/>
        <c:baseTimeUnit val="years"/>
      </c:dateAx>
      <c:valAx>
        <c:axId val="884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34.590000000000003</c:v>
                </c:pt>
                <c:pt idx="1">
                  <c:v>35.03</c:v>
                </c:pt>
                <c:pt idx="2">
                  <c:v>34.619999999999997</c:v>
                </c:pt>
                <c:pt idx="3">
                  <c:v>36.29</c:v>
                </c:pt>
                <c:pt idx="4">
                  <c:v>35.68</c:v>
                </c:pt>
              </c:numCache>
            </c:numRef>
          </c:val>
        </c:ser>
        <c:dLbls>
          <c:showLegendKey val="0"/>
          <c:showVal val="0"/>
          <c:showCatName val="0"/>
          <c:showSerName val="0"/>
          <c:showPercent val="0"/>
          <c:showBubbleSize val="0"/>
        </c:dLbls>
        <c:gapWidth val="150"/>
        <c:axId val="89199360"/>
        <c:axId val="8920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71.650000000000006</c:v>
                </c:pt>
                <c:pt idx="4">
                  <c:v>72.33</c:v>
                </c:pt>
              </c:numCache>
            </c:numRef>
          </c:val>
          <c:smooth val="0"/>
        </c:ser>
        <c:dLbls>
          <c:showLegendKey val="0"/>
          <c:showVal val="0"/>
          <c:showCatName val="0"/>
          <c:showSerName val="0"/>
          <c:showPercent val="0"/>
          <c:showBubbleSize val="0"/>
        </c:dLbls>
        <c:marker val="1"/>
        <c:smooth val="0"/>
        <c:axId val="89199360"/>
        <c:axId val="89201280"/>
      </c:lineChart>
      <c:dateAx>
        <c:axId val="89199360"/>
        <c:scaling>
          <c:orientation val="minMax"/>
        </c:scaling>
        <c:delete val="1"/>
        <c:axPos val="b"/>
        <c:numFmt formatCode="ge" sourceLinked="1"/>
        <c:majorTickMark val="none"/>
        <c:minorTickMark val="none"/>
        <c:tickLblPos val="none"/>
        <c:crossAx val="89201280"/>
        <c:crosses val="autoZero"/>
        <c:auto val="1"/>
        <c:lblOffset val="100"/>
        <c:baseTimeUnit val="years"/>
      </c:dateAx>
      <c:valAx>
        <c:axId val="892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375.15</c:v>
                </c:pt>
                <c:pt idx="1">
                  <c:v>370.7</c:v>
                </c:pt>
                <c:pt idx="2">
                  <c:v>376.98</c:v>
                </c:pt>
                <c:pt idx="3">
                  <c:v>366.41</c:v>
                </c:pt>
                <c:pt idx="4">
                  <c:v>374.07</c:v>
                </c:pt>
              </c:numCache>
            </c:numRef>
          </c:val>
        </c:ser>
        <c:dLbls>
          <c:showLegendKey val="0"/>
          <c:showVal val="0"/>
          <c:showCatName val="0"/>
          <c:showSerName val="0"/>
          <c:showPercent val="0"/>
          <c:showBubbleSize val="0"/>
        </c:dLbls>
        <c:gapWidth val="150"/>
        <c:axId val="89297280"/>
        <c:axId val="8929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217.82</c:v>
                </c:pt>
                <c:pt idx="4">
                  <c:v>215.28</c:v>
                </c:pt>
              </c:numCache>
            </c:numRef>
          </c:val>
          <c:smooth val="0"/>
        </c:ser>
        <c:dLbls>
          <c:showLegendKey val="0"/>
          <c:showVal val="0"/>
          <c:showCatName val="0"/>
          <c:showSerName val="0"/>
          <c:showPercent val="0"/>
          <c:showBubbleSize val="0"/>
        </c:dLbls>
        <c:marker val="1"/>
        <c:smooth val="0"/>
        <c:axId val="89297280"/>
        <c:axId val="89299200"/>
      </c:lineChart>
      <c:dateAx>
        <c:axId val="89297280"/>
        <c:scaling>
          <c:orientation val="minMax"/>
        </c:scaling>
        <c:delete val="1"/>
        <c:axPos val="b"/>
        <c:numFmt formatCode="ge" sourceLinked="1"/>
        <c:majorTickMark val="none"/>
        <c:minorTickMark val="none"/>
        <c:tickLblPos val="none"/>
        <c:crossAx val="89299200"/>
        <c:crosses val="autoZero"/>
        <c:auto val="1"/>
        <c:lblOffset val="100"/>
        <c:baseTimeUnit val="years"/>
      </c:dateAx>
      <c:valAx>
        <c:axId val="892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宇治田原町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9615</v>
      </c>
      <c r="AM8" s="64"/>
      <c r="AN8" s="64"/>
      <c r="AO8" s="64"/>
      <c r="AP8" s="64"/>
      <c r="AQ8" s="64"/>
      <c r="AR8" s="64"/>
      <c r="AS8" s="64"/>
      <c r="AT8" s="63">
        <f>データ!S6</f>
        <v>58.16</v>
      </c>
      <c r="AU8" s="63"/>
      <c r="AV8" s="63"/>
      <c r="AW8" s="63"/>
      <c r="AX8" s="63"/>
      <c r="AY8" s="63"/>
      <c r="AZ8" s="63"/>
      <c r="BA8" s="63"/>
      <c r="BB8" s="63">
        <f>データ!T6</f>
        <v>165.32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66.010000000000005</v>
      </c>
      <c r="Q10" s="63"/>
      <c r="R10" s="63"/>
      <c r="S10" s="63"/>
      <c r="T10" s="63"/>
      <c r="U10" s="63"/>
      <c r="V10" s="63"/>
      <c r="W10" s="63">
        <f>データ!P6</f>
        <v>93.19</v>
      </c>
      <c r="X10" s="63"/>
      <c r="Y10" s="63"/>
      <c r="Z10" s="63"/>
      <c r="AA10" s="63"/>
      <c r="AB10" s="63"/>
      <c r="AC10" s="63"/>
      <c r="AD10" s="64">
        <f>データ!Q6</f>
        <v>2519</v>
      </c>
      <c r="AE10" s="64"/>
      <c r="AF10" s="64"/>
      <c r="AG10" s="64"/>
      <c r="AH10" s="64"/>
      <c r="AI10" s="64"/>
      <c r="AJ10" s="64"/>
      <c r="AK10" s="2"/>
      <c r="AL10" s="64">
        <f>データ!U6</f>
        <v>6335</v>
      </c>
      <c r="AM10" s="64"/>
      <c r="AN10" s="64"/>
      <c r="AO10" s="64"/>
      <c r="AP10" s="64"/>
      <c r="AQ10" s="64"/>
      <c r="AR10" s="64"/>
      <c r="AS10" s="64"/>
      <c r="AT10" s="63">
        <f>データ!V6</f>
        <v>1.57</v>
      </c>
      <c r="AU10" s="63"/>
      <c r="AV10" s="63"/>
      <c r="AW10" s="63"/>
      <c r="AX10" s="63"/>
      <c r="AY10" s="63"/>
      <c r="AZ10" s="63"/>
      <c r="BA10" s="63"/>
      <c r="BB10" s="63">
        <f>データ!W6</f>
        <v>4035.03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263443</v>
      </c>
      <c r="D6" s="31">
        <f t="shared" si="3"/>
        <v>47</v>
      </c>
      <c r="E6" s="31">
        <f t="shared" si="3"/>
        <v>17</v>
      </c>
      <c r="F6" s="31">
        <f t="shared" si="3"/>
        <v>1</v>
      </c>
      <c r="G6" s="31">
        <f t="shared" si="3"/>
        <v>0</v>
      </c>
      <c r="H6" s="31" t="str">
        <f t="shared" si="3"/>
        <v>京都府　宇治田原町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66.010000000000005</v>
      </c>
      <c r="P6" s="32">
        <f t="shared" si="3"/>
        <v>93.19</v>
      </c>
      <c r="Q6" s="32">
        <f t="shared" si="3"/>
        <v>2519</v>
      </c>
      <c r="R6" s="32">
        <f t="shared" si="3"/>
        <v>9615</v>
      </c>
      <c r="S6" s="32">
        <f t="shared" si="3"/>
        <v>58.16</v>
      </c>
      <c r="T6" s="32">
        <f t="shared" si="3"/>
        <v>165.32</v>
      </c>
      <c r="U6" s="32">
        <f t="shared" si="3"/>
        <v>6335</v>
      </c>
      <c r="V6" s="32">
        <f t="shared" si="3"/>
        <v>1.57</v>
      </c>
      <c r="W6" s="32">
        <f t="shared" si="3"/>
        <v>4035.03</v>
      </c>
      <c r="X6" s="33">
        <f>IF(X7="",NA(),X7)</f>
        <v>57.54</v>
      </c>
      <c r="Y6" s="33">
        <f t="shared" ref="Y6:AG6" si="4">IF(Y7="",NA(),Y7)</f>
        <v>55.57</v>
      </c>
      <c r="Z6" s="33">
        <f t="shared" si="4"/>
        <v>55.77</v>
      </c>
      <c r="AA6" s="33">
        <f t="shared" si="4"/>
        <v>56.69</v>
      </c>
      <c r="AB6" s="33">
        <f t="shared" si="4"/>
        <v>51.78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3071.81</v>
      </c>
      <c r="BF6" s="33">
        <f t="shared" ref="BF6:BN6" si="7">IF(BF7="",NA(),BF7)</f>
        <v>3030.54</v>
      </c>
      <c r="BG6" s="33">
        <f t="shared" si="7"/>
        <v>3027.51</v>
      </c>
      <c r="BH6" s="33">
        <f t="shared" si="7"/>
        <v>2767.64</v>
      </c>
      <c r="BI6" s="33">
        <f t="shared" si="7"/>
        <v>2703.25</v>
      </c>
      <c r="BJ6" s="33">
        <f t="shared" si="7"/>
        <v>1749.66</v>
      </c>
      <c r="BK6" s="33">
        <f t="shared" si="7"/>
        <v>1574.53</v>
      </c>
      <c r="BL6" s="33">
        <f t="shared" si="7"/>
        <v>1506.51</v>
      </c>
      <c r="BM6" s="33">
        <f t="shared" si="7"/>
        <v>1136.5</v>
      </c>
      <c r="BN6" s="33">
        <f t="shared" si="7"/>
        <v>1118.56</v>
      </c>
      <c r="BO6" s="32" t="str">
        <f>IF(BO7="","",IF(BO7="-","【-】","【"&amp;SUBSTITUTE(TEXT(BO7,"#,##0.00"),"-","△")&amp;"】"))</f>
        <v>【763.62】</v>
      </c>
      <c r="BP6" s="33">
        <f>IF(BP7="",NA(),BP7)</f>
        <v>34.590000000000003</v>
      </c>
      <c r="BQ6" s="33">
        <f t="shared" ref="BQ6:BY6" si="8">IF(BQ7="",NA(),BQ7)</f>
        <v>35.03</v>
      </c>
      <c r="BR6" s="33">
        <f t="shared" si="8"/>
        <v>34.619999999999997</v>
      </c>
      <c r="BS6" s="33">
        <f t="shared" si="8"/>
        <v>36.29</v>
      </c>
      <c r="BT6" s="33">
        <f t="shared" si="8"/>
        <v>35.68</v>
      </c>
      <c r="BU6" s="33">
        <f t="shared" si="8"/>
        <v>54.46</v>
      </c>
      <c r="BV6" s="33">
        <f t="shared" si="8"/>
        <v>57.36</v>
      </c>
      <c r="BW6" s="33">
        <f t="shared" si="8"/>
        <v>57.33</v>
      </c>
      <c r="BX6" s="33">
        <f t="shared" si="8"/>
        <v>71.650000000000006</v>
      </c>
      <c r="BY6" s="33">
        <f t="shared" si="8"/>
        <v>72.33</v>
      </c>
      <c r="BZ6" s="32" t="str">
        <f>IF(BZ7="","",IF(BZ7="-","【-】","【"&amp;SUBSTITUTE(TEXT(BZ7,"#,##0.00"),"-","△")&amp;"】"))</f>
        <v>【98.53】</v>
      </c>
      <c r="CA6" s="33">
        <f>IF(CA7="",NA(),CA7)</f>
        <v>375.15</v>
      </c>
      <c r="CB6" s="33">
        <f t="shared" ref="CB6:CJ6" si="9">IF(CB7="",NA(),CB7)</f>
        <v>370.7</v>
      </c>
      <c r="CC6" s="33">
        <f t="shared" si="9"/>
        <v>376.98</v>
      </c>
      <c r="CD6" s="33">
        <f t="shared" si="9"/>
        <v>366.41</v>
      </c>
      <c r="CE6" s="33">
        <f t="shared" si="9"/>
        <v>374.07</v>
      </c>
      <c r="CF6" s="33">
        <f t="shared" si="9"/>
        <v>293.08999999999997</v>
      </c>
      <c r="CG6" s="33">
        <f t="shared" si="9"/>
        <v>279.91000000000003</v>
      </c>
      <c r="CH6" s="33">
        <f t="shared" si="9"/>
        <v>284.52999999999997</v>
      </c>
      <c r="CI6" s="33">
        <f t="shared" si="9"/>
        <v>217.82</v>
      </c>
      <c r="CJ6" s="33">
        <f t="shared" si="9"/>
        <v>215.28</v>
      </c>
      <c r="CK6" s="32" t="str">
        <f>IF(CK7="","",IF(CK7="-","【-】","【"&amp;SUBSTITUTE(TEXT(CK7,"#,##0.00"),"-","△")&amp;"】"))</f>
        <v>【139.70】</v>
      </c>
      <c r="CL6" s="33">
        <f>IF(CL7="",NA(),CL7)</f>
        <v>41.42</v>
      </c>
      <c r="CM6" s="33">
        <f t="shared" ref="CM6:CU6" si="10">IF(CM7="",NA(),CM7)</f>
        <v>40.74</v>
      </c>
      <c r="CN6" s="33">
        <f t="shared" si="10"/>
        <v>40.74</v>
      </c>
      <c r="CO6" s="33">
        <f t="shared" si="10"/>
        <v>42.98</v>
      </c>
      <c r="CP6" s="33">
        <f t="shared" si="10"/>
        <v>34.28</v>
      </c>
      <c r="CQ6" s="33">
        <f t="shared" si="10"/>
        <v>38.950000000000003</v>
      </c>
      <c r="CR6" s="33">
        <f t="shared" si="10"/>
        <v>40.07</v>
      </c>
      <c r="CS6" s="33">
        <f t="shared" si="10"/>
        <v>39.92</v>
      </c>
      <c r="CT6" s="33">
        <f t="shared" si="10"/>
        <v>54.44</v>
      </c>
      <c r="CU6" s="33">
        <f t="shared" si="10"/>
        <v>54.67</v>
      </c>
      <c r="CV6" s="32" t="str">
        <f>IF(CV7="","",IF(CV7="-","【-】","【"&amp;SUBSTITUTE(TEXT(CV7,"#,##0.00"),"-","△")&amp;"】"))</f>
        <v>【60.01】</v>
      </c>
      <c r="CW6" s="33">
        <f>IF(CW7="",NA(),CW7)</f>
        <v>79.81</v>
      </c>
      <c r="CX6" s="33">
        <f t="shared" ref="CX6:DF6" si="11">IF(CX7="",NA(),CX7)</f>
        <v>79.849999999999994</v>
      </c>
      <c r="CY6" s="33">
        <f t="shared" si="11"/>
        <v>76.95</v>
      </c>
      <c r="CZ6" s="33">
        <f t="shared" si="11"/>
        <v>77.2</v>
      </c>
      <c r="DA6" s="33">
        <f t="shared" si="11"/>
        <v>76.62</v>
      </c>
      <c r="DB6" s="33">
        <f t="shared" si="11"/>
        <v>65.599999999999994</v>
      </c>
      <c r="DC6" s="33">
        <f t="shared" si="11"/>
        <v>66</v>
      </c>
      <c r="DD6" s="33">
        <f t="shared" si="11"/>
        <v>65.86</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4.1399999999999997</v>
      </c>
      <c r="EI6" s="33">
        <f t="shared" si="14"/>
        <v>0.18</v>
      </c>
      <c r="EJ6" s="33">
        <f t="shared" si="14"/>
        <v>0.18</v>
      </c>
      <c r="EK6" s="33">
        <f t="shared" si="14"/>
        <v>0.19</v>
      </c>
      <c r="EL6" s="33">
        <f t="shared" si="14"/>
        <v>0.04</v>
      </c>
      <c r="EM6" s="33">
        <f t="shared" si="14"/>
        <v>0.11</v>
      </c>
      <c r="EN6" s="32" t="str">
        <f>IF(EN7="","",IF(EN7="-","【-】","【"&amp;SUBSTITUTE(TEXT(EN7,"#,##0.00"),"-","△")&amp;"】"))</f>
        <v>【0.23】</v>
      </c>
    </row>
    <row r="7" spans="1:144" s="34" customFormat="1">
      <c r="A7" s="26"/>
      <c r="B7" s="35">
        <v>2015</v>
      </c>
      <c r="C7" s="35">
        <v>263443</v>
      </c>
      <c r="D7" s="35">
        <v>47</v>
      </c>
      <c r="E7" s="35">
        <v>17</v>
      </c>
      <c r="F7" s="35">
        <v>1</v>
      </c>
      <c r="G7" s="35">
        <v>0</v>
      </c>
      <c r="H7" s="35" t="s">
        <v>96</v>
      </c>
      <c r="I7" s="35" t="s">
        <v>97</v>
      </c>
      <c r="J7" s="35" t="s">
        <v>98</v>
      </c>
      <c r="K7" s="35" t="s">
        <v>99</v>
      </c>
      <c r="L7" s="35" t="s">
        <v>100</v>
      </c>
      <c r="M7" s="36" t="s">
        <v>101</v>
      </c>
      <c r="N7" s="36" t="s">
        <v>102</v>
      </c>
      <c r="O7" s="36">
        <v>66.010000000000005</v>
      </c>
      <c r="P7" s="36">
        <v>93.19</v>
      </c>
      <c r="Q7" s="36">
        <v>2519</v>
      </c>
      <c r="R7" s="36">
        <v>9615</v>
      </c>
      <c r="S7" s="36">
        <v>58.16</v>
      </c>
      <c r="T7" s="36">
        <v>165.32</v>
      </c>
      <c r="U7" s="36">
        <v>6335</v>
      </c>
      <c r="V7" s="36">
        <v>1.57</v>
      </c>
      <c r="W7" s="36">
        <v>4035.03</v>
      </c>
      <c r="X7" s="36">
        <v>57.54</v>
      </c>
      <c r="Y7" s="36">
        <v>55.57</v>
      </c>
      <c r="Z7" s="36">
        <v>55.77</v>
      </c>
      <c r="AA7" s="36">
        <v>56.69</v>
      </c>
      <c r="AB7" s="36">
        <v>51.78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3071.81</v>
      </c>
      <c r="BF7" s="36">
        <v>3030.54</v>
      </c>
      <c r="BG7" s="36">
        <v>3027.51</v>
      </c>
      <c r="BH7" s="36">
        <v>2767.64</v>
      </c>
      <c r="BI7" s="36">
        <v>2703.25</v>
      </c>
      <c r="BJ7" s="36">
        <v>1749.66</v>
      </c>
      <c r="BK7" s="36">
        <v>1574.53</v>
      </c>
      <c r="BL7" s="36">
        <v>1506.51</v>
      </c>
      <c r="BM7" s="36">
        <v>1136.5</v>
      </c>
      <c r="BN7" s="36">
        <v>1118.56</v>
      </c>
      <c r="BO7" s="36">
        <v>763.62</v>
      </c>
      <c r="BP7" s="36">
        <v>34.590000000000003</v>
      </c>
      <c r="BQ7" s="36">
        <v>35.03</v>
      </c>
      <c r="BR7" s="36">
        <v>34.619999999999997</v>
      </c>
      <c r="BS7" s="36">
        <v>36.29</v>
      </c>
      <c r="BT7" s="36">
        <v>35.68</v>
      </c>
      <c r="BU7" s="36">
        <v>54.46</v>
      </c>
      <c r="BV7" s="36">
        <v>57.36</v>
      </c>
      <c r="BW7" s="36">
        <v>57.33</v>
      </c>
      <c r="BX7" s="36">
        <v>71.650000000000006</v>
      </c>
      <c r="BY7" s="36">
        <v>72.33</v>
      </c>
      <c r="BZ7" s="36">
        <v>98.53</v>
      </c>
      <c r="CA7" s="36">
        <v>375.15</v>
      </c>
      <c r="CB7" s="36">
        <v>370.7</v>
      </c>
      <c r="CC7" s="36">
        <v>376.98</v>
      </c>
      <c r="CD7" s="36">
        <v>366.41</v>
      </c>
      <c r="CE7" s="36">
        <v>374.07</v>
      </c>
      <c r="CF7" s="36">
        <v>293.08999999999997</v>
      </c>
      <c r="CG7" s="36">
        <v>279.91000000000003</v>
      </c>
      <c r="CH7" s="36">
        <v>284.52999999999997</v>
      </c>
      <c r="CI7" s="36">
        <v>217.82</v>
      </c>
      <c r="CJ7" s="36">
        <v>215.28</v>
      </c>
      <c r="CK7" s="36">
        <v>139.69999999999999</v>
      </c>
      <c r="CL7" s="36">
        <v>41.42</v>
      </c>
      <c r="CM7" s="36">
        <v>40.74</v>
      </c>
      <c r="CN7" s="36">
        <v>40.74</v>
      </c>
      <c r="CO7" s="36">
        <v>42.98</v>
      </c>
      <c r="CP7" s="36">
        <v>34.28</v>
      </c>
      <c r="CQ7" s="36">
        <v>38.950000000000003</v>
      </c>
      <c r="CR7" s="36">
        <v>40.07</v>
      </c>
      <c r="CS7" s="36">
        <v>39.92</v>
      </c>
      <c r="CT7" s="36">
        <v>54.44</v>
      </c>
      <c r="CU7" s="36">
        <v>54.67</v>
      </c>
      <c r="CV7" s="36">
        <v>60.01</v>
      </c>
      <c r="CW7" s="36">
        <v>79.81</v>
      </c>
      <c r="CX7" s="36">
        <v>79.849999999999994</v>
      </c>
      <c r="CY7" s="36">
        <v>76.95</v>
      </c>
      <c r="CZ7" s="36">
        <v>77.2</v>
      </c>
      <c r="DA7" s="36">
        <v>76.62</v>
      </c>
      <c r="DB7" s="36">
        <v>65.599999999999994</v>
      </c>
      <c r="DC7" s="36">
        <v>66</v>
      </c>
      <c r="DD7" s="36">
        <v>65.86</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4.1399999999999997</v>
      </c>
      <c r="EI7" s="36">
        <v>0.18</v>
      </c>
      <c r="EJ7" s="36">
        <v>0.18</v>
      </c>
      <c r="EK7" s="36">
        <v>0.19</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宇治田原町</cp:lastModifiedBy>
  <cp:lastPrinted>2017-02-17T10:14:09Z</cp:lastPrinted>
  <dcterms:created xsi:type="dcterms:W3CDTF">2017-02-08T02:51:57Z</dcterms:created>
  <dcterms:modified xsi:type="dcterms:W3CDTF">2017-02-17T10:39:15Z</dcterms:modified>
  <cp:category/>
</cp:coreProperties>
</file>