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490" windowHeight="771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<sst xmlns="http://schemas.openxmlformats.org/spreadsheetml/2006/main" count="226" uniqueCount="111">
  <si>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</si>
  <si>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</si>
  <si>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</si>
  <si>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</si>
  <si>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</si>
  <si>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</si>
  <si>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</si>
  <si>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</si>
  <si>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</si>
  <si>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</si>
  <si>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</si>
  <si>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</si>
  <si>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</si>
  <si>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</si>
  <si>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</si>
  <si>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</si>
  <si>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</si>
  <si>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</si>
  <si>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</si>
  <si>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</si>
  <si>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</si>
  <si>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</si>
  <si>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</si>
  <si>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</si>
  <si>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</si>
  <si>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</si>
  <si>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</si>
  <si>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</si>
  <si>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</si>
  <si>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</si>
  <si>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</si>
  <si>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</si>
  <si>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</si>
  <si>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</si>
  <si>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</si>
  <si>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</si>
  <si>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</si>
  <si>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</si>
  <si>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</si>
  <si>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</si>
  <si>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</si>
  <si>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</si>
  <si>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</si>
  <si>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</si>
  <si>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</si>
  <si>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</si>
  <si>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</si>
  <si>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</si>
  <si>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</si>
  <si>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</si>
  <si>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</si>
  <si>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</si>
  <si>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</si>
  <si>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</si>
  <si>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</si>
  <si>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</si>
  <si>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</si>
  <si>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</si>
  <si>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</si>
  <si>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</si>
  <si>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</si>
  <si>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</si>
  <si>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</si>
  <si>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</si>
  <si>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</si>
  <si>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</si>
  <si>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</si>
  <si>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</si>
  <si>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</si>
  <si>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</si>
  <si>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</si>
  <si>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</si>
  <si>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</si>
  <si>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</si>
  <si>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</si>
  <si>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</si>
  <si>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</si>
  <si>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</si>
  <si>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</si>
  <si>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</si>
  <si>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</si>
  <si>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</si>
  <si>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</si>
  <si>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</si>
  <si>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</si>
  <si>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</si>
  <si>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</si>
  <si>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</si>
  <si>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</si>
  <si>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</si>
  <si>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</si>
  <si>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</si>
  <si>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</si>
  <si>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</si>
  <si>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</si>
  <si>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</si>
  <si>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井手町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</si>
  <si>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</si>
  <si>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</si>
  <si>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</si>
  <si>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</si>
  <si>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</si>
  <si>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</si>
  <si>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</si>
  <si>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</si>
  <si>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</si>
  <si>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</si>
  <si>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</si>
  <si>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整備済みの管渠はまだ新しく、耐用年数を迎えていないため「管渠改善率」は高くない。
　しかし、安心・安全の面で必要な箇所については改築・更新・維持事業に取り組んでいく。
　なお、「管渠改善率」には影響しないが、マンホールの長寿命化対策事業を実施しているところである。</t>
    <rPh sb="1" eb="3">
      <t>コンゴ</t>
    </rPh>
    <rPh sb="4" eb="6">
      <t>カイチク</t>
    </rPh>
    <rPh sb="7" eb="9">
      <t>コウシン</t>
    </rPh>
    <rPh sb="10" eb="12">
      <t>イジ</t>
    </rPh>
    <rPh sb="12" eb="14">
      <t>ジギョウ</t>
    </rPh>
    <rPh sb="15" eb="17">
      <t>ジッシ</t>
    </rPh>
    <rPh sb="21" eb="24">
      <t>チホウサイ</t>
    </rPh>
    <rPh sb="24" eb="27">
      <t>ショウカンキン</t>
    </rPh>
    <rPh sb="28" eb="29">
      <t>フ</t>
    </rPh>
    <rPh sb="34" eb="36">
      <t>リョウキン</t>
    </rPh>
    <rPh sb="36" eb="38">
      <t>スイジュン</t>
    </rPh>
    <rPh sb="45" eb="47">
      <t>ケンショウ</t>
    </rPh>
    <rPh sb="48" eb="49">
      <t>オコナ</t>
    </rPh>
    <rPh sb="50" eb="52">
      <t>イッポウ</t>
    </rPh>
    <rPh sb="59" eb="60">
      <t>チョウ</t>
    </rPh>
    <rPh sb="60" eb="63">
      <t>ジュミョウカ</t>
    </rPh>
    <rPh sb="63" eb="65">
      <t>タイサク</t>
    </rPh>
    <rPh sb="65" eb="67">
      <t>ジギョウ</t>
    </rPh>
    <rPh sb="70" eb="71">
      <t>フ</t>
    </rPh>
    <rPh sb="71" eb="72">
      <t>メイ</t>
    </rPh>
    <rPh sb="73" eb="75">
      <t>タイサク</t>
    </rPh>
    <rPh sb="78" eb="80">
      <t>オスイ</t>
    </rPh>
    <rPh sb="80" eb="82">
      <t>ショリ</t>
    </rPh>
    <rPh sb="82" eb="83">
      <t>ヒ</t>
    </rPh>
    <rPh sb="84" eb="86">
      <t>サクゲン</t>
    </rPh>
    <rPh sb="90" eb="91">
      <t>ト</t>
    </rPh>
    <rPh sb="92" eb="93">
      <t>ク</t>
    </rPh>
    <rPh sb="95" eb="97">
      <t>スイセン</t>
    </rPh>
    <rPh sb="97" eb="98">
      <t>カ</t>
    </rPh>
    <rPh sb="98" eb="99">
      <t>リツ</t>
    </rPh>
    <rPh sb="99" eb="101">
      <t>コウジョウ</t>
    </rPh>
    <rPh sb="104" eb="106">
      <t>リョウキン</t>
    </rPh>
    <rPh sb="106" eb="108">
      <t>シュウニュウ</t>
    </rPh>
    <rPh sb="109" eb="111">
      <t>カクホ</t>
    </rPh>
    <rPh sb="112" eb="113">
      <t>ツト</t>
    </rPh>
    <rPh sb="117" eb="119">
      <t>ヒツヨウ</t>
    </rPh>
    <phoneticPr fontId="4"/>
  </si>
  <si>
    <r>
      <t xml:space="preserve"> 「収益的収支比率」及び「経費回収率」より、地方債償還金が、平成２６、２７年度と、平成２８年度のピークに向かって増加している一方、「経費回収率」が類似団体より低くなっていることから、今後は費用の削減に努めつつ、不明水対策や料金水準が適切かどうかの検討を行う必要がある。
　なお、「水洗化率」についても、未接続指導により、年々向上しているものの、水質保全・安定した料金収入を図るため、今後も下水道への接続に係る啓発活動等の取り組みを継続していく必要がある。
</t>
    </r>
    <r>
      <rPr>
        <b/>
        <sz val="11"/>
        <color rgb="FFFF0000"/>
        <rFont val="ＭＳ ゴシック"/>
        <family val="3"/>
        <charset val="128"/>
      </rPr>
      <t/>
    </r>
    <rPh sb="30" eb="31">
      <t>タイ</t>
    </rPh>
    <rPh sb="31" eb="32">
      <t>ナ</t>
    </rPh>
    <rPh sb="37" eb="38">
      <t>トシ</t>
    </rPh>
    <rPh sb="38" eb="39">
      <t>タビ</t>
    </rPh>
    <rPh sb="41" eb="42">
      <t>タイ</t>
    </rPh>
    <rPh sb="42" eb="43">
      <t>ナ</t>
    </rPh>
    <rPh sb="45" eb="46">
      <t>トシ</t>
    </rPh>
    <rPh sb="46" eb="47">
      <t>タビ</t>
    </rPh>
    <rPh sb="56" eb="58">
      <t>ゾウカ</t>
    </rPh>
    <rPh sb="62" eb="64">
      <t>イッポウ</t>
    </rPh>
    <rPh sb="91" eb="93">
      <t>コンゴ</t>
    </rPh>
    <rPh sb="94" eb="96">
      <t>ヒヨウ</t>
    </rPh>
    <rPh sb="97" eb="99">
      <t>サクゲン</t>
    </rPh>
    <rPh sb="100" eb="101">
      <t>ツト</t>
    </rPh>
    <rPh sb="105" eb="107">
      <t>フメイ</t>
    </rPh>
    <rPh sb="107" eb="108">
      <t>スイ</t>
    </rPh>
    <rPh sb="108" eb="110">
      <t>タイサク</t>
    </rPh>
    <rPh sb="111" eb="113">
      <t>リョウキン</t>
    </rPh>
    <rPh sb="113" eb="115">
      <t>スイジュン</t>
    </rPh>
    <rPh sb="117" eb="118">
      <t>キ</t>
    </rPh>
    <phoneticPr fontId="4"/>
  </si>
  <si>
    <t>　今後、改築・更新・維持事業の実施により、地方債償還金が増えるため、料金水準が適切であるか検討を行う一方、マンホールの長寿命化対策事業による不明水対策など、計画的に汚水処理費の削減のための取り組みや水洗化率向上による料金収入の確保に努めていく必要がある。</t>
    <rPh sb="1" eb="3">
      <t>コンゴ</t>
    </rPh>
    <rPh sb="4" eb="6">
      <t>カイチク</t>
    </rPh>
    <rPh sb="7" eb="9">
      <t>コウシン</t>
    </rPh>
    <rPh sb="10" eb="12">
      <t>イジ</t>
    </rPh>
    <rPh sb="12" eb="14">
      <t>ジギョウ</t>
    </rPh>
    <rPh sb="15" eb="17">
      <t>ジッシ</t>
    </rPh>
    <rPh sb="21" eb="24">
      <t>チホウサイ</t>
    </rPh>
    <rPh sb="24" eb="27">
      <t>ショウカンキン</t>
    </rPh>
    <rPh sb="28" eb="29">
      <t>フ</t>
    </rPh>
    <rPh sb="34" eb="36">
      <t>リョウキン</t>
    </rPh>
    <rPh sb="36" eb="38">
      <t>スイジュン</t>
    </rPh>
    <rPh sb="45" eb="47">
      <t>ケントウ</t>
    </rPh>
    <rPh sb="48" eb="49">
      <t>オコナ</t>
    </rPh>
    <rPh sb="50" eb="52">
      <t>イッポウ</t>
    </rPh>
    <rPh sb="59" eb="60">
      <t>チョウ</t>
    </rPh>
    <rPh sb="60" eb="63">
      <t>ジュミョウカ</t>
    </rPh>
    <rPh sb="63" eb="65">
      <t>タイサク</t>
    </rPh>
    <rPh sb="65" eb="67">
      <t>ジギョウ</t>
    </rPh>
    <rPh sb="70" eb="71">
      <t>フ</t>
    </rPh>
    <rPh sb="71" eb="72">
      <t>メイ</t>
    </rPh>
    <rPh sb="73" eb="75">
      <t>タイサク</t>
    </rPh>
    <rPh sb="78" eb="80">
      <t>ケイカク</t>
    </rPh>
    <rPh sb="80" eb="81">
      <t>テキ</t>
    </rPh>
    <rPh sb="82" eb="84">
      <t>オスイ</t>
    </rPh>
    <rPh sb="84" eb="86">
      <t>ショリ</t>
    </rPh>
    <rPh sb="86" eb="87">
      <t>ヒ</t>
    </rPh>
    <rPh sb="88" eb="90">
      <t>サクゲン</t>
    </rPh>
    <rPh sb="94" eb="95">
      <t>ト</t>
    </rPh>
    <rPh sb="96" eb="97">
      <t>ク</t>
    </rPh>
    <rPh sb="99" eb="101">
      <t>スイセン</t>
    </rPh>
    <rPh sb="101" eb="102">
      <t>カ</t>
    </rPh>
    <rPh sb="102" eb="103">
      <t>リツ</t>
    </rPh>
    <rPh sb="103" eb="105">
      <t>コウジョウ</t>
    </rPh>
    <rPh sb="108" eb="110">
      <t>リョウキン</t>
    </rPh>
    <rPh sb="110" eb="112">
      <t>シュウニュウ</t>
    </rPh>
    <rPh sb="113" eb="115">
      <t>カクホ</t>
    </rPh>
    <rPh sb="116" eb="117">
      <t>ツト</t>
    </rPh>
    <rPh sb="121" eb="12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</si>
</sst>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048128"/>
        <c:axId val="8407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84048128"/>
        <c:axId val="84070784"/>
      </c:lineChart>
      <c:dateAx>
        <c:axId val="84048128"/>
        <c:scaling>
          <c:orientation val="minMax"/>
        </c:scaling>
        <c:delete val="1"/>
        <c:axPos val="b"/>
        <c:numFmt formatCode="ge" sourceLinked="1"/>
        <c:majorTickMark val="none"/>
        <c:minorTickMark val="none"/>
        <c:tickLblPos val="none"/>
        <c:crossAx val="84070784"/>
        <c:crosses val="autoZero"/>
        <c:auto val="1"/>
        <c:lblOffset val="100"/>
        <c:baseTimeUnit val="years"/>
      </c:dateAx>
      <c:valAx>
        <c:axId val="8407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04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859520"/>
        <c:axId val="8495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84859520"/>
        <c:axId val="84951808"/>
      </c:lineChart>
      <c:dateAx>
        <c:axId val="84859520"/>
        <c:scaling>
          <c:orientation val="minMax"/>
        </c:scaling>
        <c:delete val="1"/>
        <c:axPos val="b"/>
        <c:numFmt formatCode="ge" sourceLinked="1"/>
        <c:majorTickMark val="none"/>
        <c:minorTickMark val="none"/>
        <c:tickLblPos val="none"/>
        <c:crossAx val="84951808"/>
        <c:crosses val="autoZero"/>
        <c:auto val="1"/>
        <c:lblOffset val="100"/>
        <c:baseTimeUnit val="years"/>
      </c:dateAx>
      <c:valAx>
        <c:axId val="8495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5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83.2</c:v>
                </c:pt>
                <c:pt idx="1">
                  <c:v>84.54</c:v>
                </c:pt>
                <c:pt idx="2">
                  <c:v>85.58</c:v>
                </c:pt>
                <c:pt idx="3">
                  <c:v>86.35</c:v>
                </c:pt>
                <c:pt idx="4">
                  <c:v>87.13</c:v>
                </c:pt>
              </c:numCache>
            </c:numRef>
          </c:val>
        </c:ser>
        <c:dLbls>
          <c:showLegendKey val="0"/>
          <c:showVal val="0"/>
          <c:showCatName val="0"/>
          <c:showSerName val="0"/>
          <c:showPercent val="0"/>
          <c:showBubbleSize val="0"/>
        </c:dLbls>
        <c:gapWidth val="150"/>
        <c:axId val="84973824"/>
        <c:axId val="8497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84973824"/>
        <c:axId val="84976000"/>
      </c:lineChart>
      <c:dateAx>
        <c:axId val="84973824"/>
        <c:scaling>
          <c:orientation val="minMax"/>
        </c:scaling>
        <c:delete val="1"/>
        <c:axPos val="b"/>
        <c:numFmt formatCode="ge" sourceLinked="1"/>
        <c:majorTickMark val="none"/>
        <c:minorTickMark val="none"/>
        <c:tickLblPos val="none"/>
        <c:crossAx val="84976000"/>
        <c:crosses val="autoZero"/>
        <c:auto val="1"/>
        <c:lblOffset val="100"/>
        <c:baseTimeUnit val="years"/>
      </c:dateAx>
      <c:valAx>
        <c:axId val="8497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7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77.39</c:v>
                </c:pt>
                <c:pt idx="1">
                  <c:v>72.22</c:v>
                </c:pt>
                <c:pt idx="2">
                  <c:v>78.38</c:v>
                </c:pt>
                <c:pt idx="3">
                  <c:v>69.41</c:v>
                </c:pt>
                <c:pt idx="4">
                  <c:v>67.510000000000005</c:v>
                </c:pt>
              </c:numCache>
            </c:numRef>
          </c:val>
        </c:ser>
        <c:dLbls>
          <c:showLegendKey val="0"/>
          <c:showVal val="0"/>
          <c:showCatName val="0"/>
          <c:showSerName val="0"/>
          <c:showPercent val="0"/>
          <c:showBubbleSize val="0"/>
        </c:dLbls>
        <c:gapWidth val="150"/>
        <c:axId val="84236160"/>
        <c:axId val="8424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236160"/>
        <c:axId val="84246528"/>
      </c:lineChart>
      <c:dateAx>
        <c:axId val="84236160"/>
        <c:scaling>
          <c:orientation val="minMax"/>
        </c:scaling>
        <c:delete val="1"/>
        <c:axPos val="b"/>
        <c:numFmt formatCode="ge" sourceLinked="1"/>
        <c:majorTickMark val="none"/>
        <c:minorTickMark val="none"/>
        <c:tickLblPos val="none"/>
        <c:crossAx val="84246528"/>
        <c:crosses val="autoZero"/>
        <c:auto val="1"/>
        <c:lblOffset val="100"/>
        <c:baseTimeUnit val="years"/>
      </c:dateAx>
      <c:valAx>
        <c:axId val="8424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3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260352"/>
        <c:axId val="8426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260352"/>
        <c:axId val="84262272"/>
      </c:lineChart>
      <c:dateAx>
        <c:axId val="84260352"/>
        <c:scaling>
          <c:orientation val="minMax"/>
        </c:scaling>
        <c:delete val="1"/>
        <c:axPos val="b"/>
        <c:numFmt formatCode="ge" sourceLinked="1"/>
        <c:majorTickMark val="none"/>
        <c:minorTickMark val="none"/>
        <c:tickLblPos val="none"/>
        <c:crossAx val="84262272"/>
        <c:crosses val="autoZero"/>
        <c:auto val="1"/>
        <c:lblOffset val="100"/>
        <c:baseTimeUnit val="years"/>
      </c:dateAx>
      <c:valAx>
        <c:axId val="8426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6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313216"/>
        <c:axId val="8431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313216"/>
        <c:axId val="84315136"/>
      </c:lineChart>
      <c:dateAx>
        <c:axId val="84313216"/>
        <c:scaling>
          <c:orientation val="minMax"/>
        </c:scaling>
        <c:delete val="1"/>
        <c:axPos val="b"/>
        <c:numFmt formatCode="ge" sourceLinked="1"/>
        <c:majorTickMark val="none"/>
        <c:minorTickMark val="none"/>
        <c:tickLblPos val="none"/>
        <c:crossAx val="84315136"/>
        <c:crosses val="autoZero"/>
        <c:auto val="1"/>
        <c:lblOffset val="100"/>
        <c:baseTimeUnit val="years"/>
      </c:dateAx>
      <c:valAx>
        <c:axId val="8431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1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417152"/>
        <c:axId val="8443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417152"/>
        <c:axId val="84431616"/>
      </c:lineChart>
      <c:dateAx>
        <c:axId val="84417152"/>
        <c:scaling>
          <c:orientation val="minMax"/>
        </c:scaling>
        <c:delete val="1"/>
        <c:axPos val="b"/>
        <c:numFmt formatCode="ge" sourceLinked="1"/>
        <c:majorTickMark val="none"/>
        <c:minorTickMark val="none"/>
        <c:tickLblPos val="none"/>
        <c:crossAx val="84431616"/>
        <c:crosses val="autoZero"/>
        <c:auto val="1"/>
        <c:lblOffset val="100"/>
        <c:baseTimeUnit val="years"/>
      </c:dateAx>
      <c:valAx>
        <c:axId val="8443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1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470400"/>
        <c:axId val="8473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470400"/>
        <c:axId val="84738816"/>
      </c:lineChart>
      <c:dateAx>
        <c:axId val="84470400"/>
        <c:scaling>
          <c:orientation val="minMax"/>
        </c:scaling>
        <c:delete val="1"/>
        <c:axPos val="b"/>
        <c:numFmt formatCode="ge" sourceLinked="1"/>
        <c:majorTickMark val="none"/>
        <c:minorTickMark val="none"/>
        <c:tickLblPos val="none"/>
        <c:crossAx val="84738816"/>
        <c:crosses val="autoZero"/>
        <c:auto val="1"/>
        <c:lblOffset val="100"/>
        <c:baseTimeUnit val="years"/>
      </c:dateAx>
      <c:valAx>
        <c:axId val="8473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7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1381.07</c:v>
                </c:pt>
                <c:pt idx="1">
                  <c:v>1264.03</c:v>
                </c:pt>
                <c:pt idx="2">
                  <c:v>1034.9100000000001</c:v>
                </c:pt>
                <c:pt idx="3">
                  <c:v>1190.31</c:v>
                </c:pt>
                <c:pt idx="4">
                  <c:v>1082.74</c:v>
                </c:pt>
              </c:numCache>
            </c:numRef>
          </c:val>
        </c:ser>
        <c:dLbls>
          <c:showLegendKey val="0"/>
          <c:showVal val="0"/>
          <c:showCatName val="0"/>
          <c:showSerName val="0"/>
          <c:showPercent val="0"/>
          <c:showBubbleSize val="0"/>
        </c:dLbls>
        <c:gapWidth val="150"/>
        <c:axId val="84752640"/>
        <c:axId val="8475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84752640"/>
        <c:axId val="84754816"/>
      </c:lineChart>
      <c:dateAx>
        <c:axId val="84752640"/>
        <c:scaling>
          <c:orientation val="minMax"/>
        </c:scaling>
        <c:delete val="1"/>
        <c:axPos val="b"/>
        <c:numFmt formatCode="ge" sourceLinked="1"/>
        <c:majorTickMark val="none"/>
        <c:minorTickMark val="none"/>
        <c:tickLblPos val="none"/>
        <c:crossAx val="84754816"/>
        <c:crosses val="autoZero"/>
        <c:auto val="1"/>
        <c:lblOffset val="100"/>
        <c:baseTimeUnit val="years"/>
      </c:dateAx>
      <c:valAx>
        <c:axId val="8475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5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63.26</c:v>
                </c:pt>
                <c:pt idx="1">
                  <c:v>56.51</c:v>
                </c:pt>
                <c:pt idx="2">
                  <c:v>60.73</c:v>
                </c:pt>
                <c:pt idx="3">
                  <c:v>54.17</c:v>
                </c:pt>
                <c:pt idx="4">
                  <c:v>52.73</c:v>
                </c:pt>
              </c:numCache>
            </c:numRef>
          </c:val>
        </c:ser>
        <c:dLbls>
          <c:showLegendKey val="0"/>
          <c:showVal val="0"/>
          <c:showCatName val="0"/>
          <c:showSerName val="0"/>
          <c:showPercent val="0"/>
          <c:showBubbleSize val="0"/>
        </c:dLbls>
        <c:gapWidth val="150"/>
        <c:axId val="84801024"/>
        <c:axId val="8480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84801024"/>
        <c:axId val="84802944"/>
      </c:lineChart>
      <c:dateAx>
        <c:axId val="84801024"/>
        <c:scaling>
          <c:orientation val="minMax"/>
        </c:scaling>
        <c:delete val="1"/>
        <c:axPos val="b"/>
        <c:numFmt formatCode="ge" sourceLinked="1"/>
        <c:majorTickMark val="none"/>
        <c:minorTickMark val="none"/>
        <c:tickLblPos val="none"/>
        <c:crossAx val="84802944"/>
        <c:crosses val="autoZero"/>
        <c:auto val="1"/>
        <c:lblOffset val="100"/>
        <c:baseTimeUnit val="years"/>
      </c:dateAx>
      <c:valAx>
        <c:axId val="8480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0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200.15</c:v>
                </c:pt>
                <c:pt idx="1">
                  <c:v>225.52</c:v>
                </c:pt>
                <c:pt idx="2">
                  <c:v>211.04</c:v>
                </c:pt>
                <c:pt idx="3">
                  <c:v>238.23</c:v>
                </c:pt>
                <c:pt idx="4">
                  <c:v>247.69</c:v>
                </c:pt>
              </c:numCache>
            </c:numRef>
          </c:val>
        </c:ser>
        <c:dLbls>
          <c:showLegendKey val="0"/>
          <c:showVal val="0"/>
          <c:showCatName val="0"/>
          <c:showSerName val="0"/>
          <c:showPercent val="0"/>
          <c:showBubbleSize val="0"/>
        </c:dLbls>
        <c:gapWidth val="150"/>
        <c:axId val="84818944"/>
        <c:axId val="8483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84818944"/>
        <c:axId val="84837504"/>
      </c:lineChart>
      <c:dateAx>
        <c:axId val="84818944"/>
        <c:scaling>
          <c:orientation val="minMax"/>
        </c:scaling>
        <c:delete val="1"/>
        <c:axPos val="b"/>
        <c:numFmt formatCode="ge" sourceLinked="1"/>
        <c:majorTickMark val="none"/>
        <c:minorTickMark val="none"/>
        <c:tickLblPos val="none"/>
        <c:crossAx val="84837504"/>
        <c:crosses val="autoZero"/>
        <c:auto val="1"/>
        <c:lblOffset val="100"/>
        <c:baseTimeUnit val="years"/>
      </c:dateAx>
      <c:valAx>
        <c:axId val="8483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1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67"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京都府　井手町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7793</v>
      </c>
      <c r="AM8" s="64"/>
      <c r="AN8" s="64"/>
      <c r="AO8" s="64"/>
      <c r="AP8" s="64"/>
      <c r="AQ8" s="64"/>
      <c r="AR8" s="64"/>
      <c r="AS8" s="64"/>
      <c r="AT8" s="63">
        <f>データ!S6</f>
        <v>18.04</v>
      </c>
      <c r="AU8" s="63"/>
      <c r="AV8" s="63"/>
      <c r="AW8" s="63"/>
      <c r="AX8" s="63"/>
      <c r="AY8" s="63"/>
      <c r="AZ8" s="63"/>
      <c r="BA8" s="63"/>
      <c r="BB8" s="63">
        <f>データ!T6</f>
        <v>431.98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99.47</v>
      </c>
      <c r="Q10" s="63"/>
      <c r="R10" s="63"/>
      <c r="S10" s="63"/>
      <c r="T10" s="63"/>
      <c r="U10" s="63"/>
      <c r="V10" s="63"/>
      <c r="W10" s="63">
        <f>データ!P6</f>
        <v>80.739999999999995</v>
      </c>
      <c r="X10" s="63"/>
      <c r="Y10" s="63"/>
      <c r="Z10" s="63"/>
      <c r="AA10" s="63"/>
      <c r="AB10" s="63"/>
      <c r="AC10" s="63"/>
      <c r="AD10" s="64">
        <f>データ!Q6</f>
        <v>1992</v>
      </c>
      <c r="AE10" s="64"/>
      <c r="AF10" s="64"/>
      <c r="AG10" s="64"/>
      <c r="AH10" s="64"/>
      <c r="AI10" s="64"/>
      <c r="AJ10" s="64"/>
      <c r="AK10" s="2"/>
      <c r="AL10" s="64">
        <f>データ!U6</f>
        <v>7691</v>
      </c>
      <c r="AM10" s="64"/>
      <c r="AN10" s="64"/>
      <c r="AO10" s="64"/>
      <c r="AP10" s="64"/>
      <c r="AQ10" s="64"/>
      <c r="AR10" s="64"/>
      <c r="AS10" s="64"/>
      <c r="AT10" s="63">
        <f>データ!V6</f>
        <v>2.0099999999999998</v>
      </c>
      <c r="AU10" s="63"/>
      <c r="AV10" s="63"/>
      <c r="AW10" s="63"/>
      <c r="AX10" s="63"/>
      <c r="AY10" s="63"/>
      <c r="AZ10" s="63"/>
      <c r="BA10" s="63"/>
      <c r="BB10" s="63">
        <f>データ!W6</f>
        <v>3826.37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263435</v>
      </c>
      <c r="D6" s="31">
        <f t="shared" si="3"/>
        <v>47</v>
      </c>
      <c r="E6" s="31">
        <f t="shared" si="3"/>
        <v>17</v>
      </c>
      <c r="F6" s="31">
        <f t="shared" si="3"/>
        <v>1</v>
      </c>
      <c r="G6" s="31">
        <f t="shared" si="3"/>
        <v>0</v>
      </c>
      <c r="H6" s="31" t="str">
        <f t="shared" si="3"/>
        <v>京都府　井手町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99.47</v>
      </c>
      <c r="P6" s="32">
        <f t="shared" si="3"/>
        <v>80.739999999999995</v>
      </c>
      <c r="Q6" s="32">
        <f t="shared" si="3"/>
        <v>1992</v>
      </c>
      <c r="R6" s="32">
        <f t="shared" si="3"/>
        <v>7793</v>
      </c>
      <c r="S6" s="32">
        <f t="shared" si="3"/>
        <v>18.04</v>
      </c>
      <c r="T6" s="32">
        <f t="shared" si="3"/>
        <v>431.98</v>
      </c>
      <c r="U6" s="32">
        <f t="shared" si="3"/>
        <v>7691</v>
      </c>
      <c r="V6" s="32">
        <f t="shared" si="3"/>
        <v>2.0099999999999998</v>
      </c>
      <c r="W6" s="32">
        <f t="shared" si="3"/>
        <v>3826.37</v>
      </c>
      <c r="X6" s="33">
        <f>IF(X7="",NA(),X7)</f>
        <v>77.39</v>
      </c>
      <c r="Y6" s="33">
        <f t="shared" ref="Y6:AG6" si="4">IF(Y7="",NA(),Y7)</f>
        <v>72.22</v>
      </c>
      <c r="Z6" s="33">
        <f t="shared" si="4"/>
        <v>78.38</v>
      </c>
      <c r="AA6" s="33">
        <f t="shared" si="4"/>
        <v>69.41</v>
      </c>
      <c r="AB6" s="33">
        <f t="shared" si="4"/>
        <v>67.510000000000005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1381.07</v>
      </c>
      <c r="BF6" s="33">
        <f t="shared" ref="BF6:BN6" si="7">IF(BF7="",NA(),BF7)</f>
        <v>1264.03</v>
      </c>
      <c r="BG6" s="33">
        <f t="shared" si="7"/>
        <v>1034.9100000000001</v>
      </c>
      <c r="BH6" s="33">
        <f t="shared" si="7"/>
        <v>1190.31</v>
      </c>
      <c r="BI6" s="33">
        <f t="shared" si="7"/>
        <v>1082.74</v>
      </c>
      <c r="BJ6" s="33">
        <f t="shared" si="7"/>
        <v>1334.01</v>
      </c>
      <c r="BK6" s="33">
        <f t="shared" si="7"/>
        <v>1273.52</v>
      </c>
      <c r="BL6" s="33">
        <f t="shared" si="7"/>
        <v>1209.95</v>
      </c>
      <c r="BM6" s="33">
        <f t="shared" si="7"/>
        <v>1136.5</v>
      </c>
      <c r="BN6" s="33">
        <f t="shared" si="7"/>
        <v>1118.56</v>
      </c>
      <c r="BO6" s="32" t="str">
        <f>IF(BO7="","",IF(BO7="-","【-】","【"&amp;SUBSTITUTE(TEXT(BO7,"#,##0.00"),"-","△")&amp;"】"))</f>
        <v>【763.62】</v>
      </c>
      <c r="BP6" s="33">
        <f>IF(BP7="",NA(),BP7)</f>
        <v>63.26</v>
      </c>
      <c r="BQ6" s="33">
        <f t="shared" ref="BQ6:BY6" si="8">IF(BQ7="",NA(),BQ7)</f>
        <v>56.51</v>
      </c>
      <c r="BR6" s="33">
        <f t="shared" si="8"/>
        <v>60.73</v>
      </c>
      <c r="BS6" s="33">
        <f t="shared" si="8"/>
        <v>54.17</v>
      </c>
      <c r="BT6" s="33">
        <f t="shared" si="8"/>
        <v>52.73</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200.15</v>
      </c>
      <c r="CB6" s="33">
        <f t="shared" ref="CB6:CJ6" si="9">IF(CB7="",NA(),CB7)</f>
        <v>225.52</v>
      </c>
      <c r="CC6" s="33">
        <f t="shared" si="9"/>
        <v>211.04</v>
      </c>
      <c r="CD6" s="33">
        <f t="shared" si="9"/>
        <v>238.23</v>
      </c>
      <c r="CE6" s="33">
        <f t="shared" si="9"/>
        <v>247.69</v>
      </c>
      <c r="CF6" s="33">
        <f t="shared" si="9"/>
        <v>224.83</v>
      </c>
      <c r="CG6" s="33">
        <f t="shared" si="9"/>
        <v>224.94</v>
      </c>
      <c r="CH6" s="33">
        <f t="shared" si="9"/>
        <v>220.67</v>
      </c>
      <c r="CI6" s="33">
        <f t="shared" si="9"/>
        <v>217.82</v>
      </c>
      <c r="CJ6" s="33">
        <f t="shared" si="9"/>
        <v>215.28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53.79</v>
      </c>
      <c r="CR6" s="33">
        <f t="shared" si="10"/>
        <v>55.41</v>
      </c>
      <c r="CS6" s="33">
        <f t="shared" si="10"/>
        <v>55.81</v>
      </c>
      <c r="CT6" s="33">
        <f t="shared" si="10"/>
        <v>54.44</v>
      </c>
      <c r="CU6" s="33">
        <f t="shared" si="10"/>
        <v>54.67</v>
      </c>
      <c r="CV6" s="32" t="str">
        <f>IF(CV7="","",IF(CV7="-","【-】","【"&amp;SUBSTITUTE(TEXT(CV7,"#,##0.00"),"-","△")&amp;"】"))</f>
        <v>【60.01】</v>
      </c>
      <c r="CW6" s="33">
        <f>IF(CW7="",NA(),CW7)</f>
        <v>83.2</v>
      </c>
      <c r="CX6" s="33">
        <f t="shared" ref="CX6:DF6" si="11">IF(CX7="",NA(),CX7)</f>
        <v>84.54</v>
      </c>
      <c r="CY6" s="33">
        <f t="shared" si="11"/>
        <v>85.58</v>
      </c>
      <c r="CZ6" s="33">
        <f t="shared" si="11"/>
        <v>86.35</v>
      </c>
      <c r="DA6" s="33">
        <f t="shared" si="11"/>
        <v>87.13</v>
      </c>
      <c r="DB6" s="33">
        <f t="shared" si="11"/>
        <v>83.76</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0.1</v>
      </c>
      <c r="EK6" s="33">
        <f t="shared" si="14"/>
        <v>7.0000000000000007E-2</v>
      </c>
      <c r="EL6" s="33">
        <f t="shared" si="14"/>
        <v>0.04</v>
      </c>
      <c r="EM6" s="33">
        <f t="shared" si="14"/>
        <v>0.11</v>
      </c>
      <c r="EN6" s="32" t="str">
        <f>IF(EN7="","",IF(EN7="-","【-】","【"&amp;SUBSTITUTE(TEXT(EN7,"#,##0.00"),"-","△")&amp;"】"))</f>
        <v>【0.23】</v>
      </c>
    </row>
    <row r="7" spans="1:144" s="34" customFormat="1">
      <c r="A7" s="26"/>
      <c r="B7" s="35">
        <v>2015</v>
      </c>
      <c r="C7" s="35">
        <v>263435</v>
      </c>
      <c r="D7" s="35">
        <v>47</v>
      </c>
      <c r="E7" s="35">
        <v>17</v>
      </c>
      <c r="F7" s="35">
        <v>1</v>
      </c>
      <c r="G7" s="35">
        <v>0</v>
      </c>
      <c r="H7" s="35" t="s">
        <v>96</v>
      </c>
      <c r="I7" s="35" t="s">
        <v>97</v>
      </c>
      <c r="J7" s="35" t="s">
        <v>98</v>
      </c>
      <c r="K7" s="35" t="s">
        <v>99</v>
      </c>
      <c r="L7" s="35" t="s">
        <v>100</v>
      </c>
      <c r="M7" s="36" t="s">
        <v>101</v>
      </c>
      <c r="N7" s="36" t="s">
        <v>102</v>
      </c>
      <c r="O7" s="36">
        <v>99.47</v>
      </c>
      <c r="P7" s="36">
        <v>80.739999999999995</v>
      </c>
      <c r="Q7" s="36">
        <v>1992</v>
      </c>
      <c r="R7" s="36">
        <v>7793</v>
      </c>
      <c r="S7" s="36">
        <v>18.04</v>
      </c>
      <c r="T7" s="36">
        <v>431.98</v>
      </c>
      <c r="U7" s="36">
        <v>7691</v>
      </c>
      <c r="V7" s="36">
        <v>2.0099999999999998</v>
      </c>
      <c r="W7" s="36">
        <v>3826.37</v>
      </c>
      <c r="X7" s="36">
        <v>77.39</v>
      </c>
      <c r="Y7" s="36">
        <v>72.22</v>
      </c>
      <c r="Z7" s="36">
        <v>78.38</v>
      </c>
      <c r="AA7" s="36">
        <v>69.41</v>
      </c>
      <c r="AB7" s="36">
        <v>67.510000000000005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1381.07</v>
      </c>
      <c r="BF7" s="36">
        <v>1264.03</v>
      </c>
      <c r="BG7" s="36">
        <v>1034.9100000000001</v>
      </c>
      <c r="BH7" s="36">
        <v>1190.31</v>
      </c>
      <c r="BI7" s="36">
        <v>1082.74</v>
      </c>
      <c r="BJ7" s="36">
        <v>1334.01</v>
      </c>
      <c r="BK7" s="36">
        <v>1273.52</v>
      </c>
      <c r="BL7" s="36">
        <v>1209.95</v>
      </c>
      <c r="BM7" s="36">
        <v>1136.5</v>
      </c>
      <c r="BN7" s="36">
        <v>1118.56</v>
      </c>
      <c r="BO7" s="36">
        <v>763.62</v>
      </c>
      <c r="BP7" s="36">
        <v>63.26</v>
      </c>
      <c r="BQ7" s="36">
        <v>56.51</v>
      </c>
      <c r="BR7" s="36">
        <v>60.73</v>
      </c>
      <c r="BS7" s="36">
        <v>54.17</v>
      </c>
      <c r="BT7" s="36">
        <v>52.73</v>
      </c>
      <c r="BU7" s="36">
        <v>67.14</v>
      </c>
      <c r="BV7" s="36">
        <v>67.849999999999994</v>
      </c>
      <c r="BW7" s="36">
        <v>69.48</v>
      </c>
      <c r="BX7" s="36">
        <v>71.650000000000006</v>
      </c>
      <c r="BY7" s="36">
        <v>72.33</v>
      </c>
      <c r="BZ7" s="36">
        <v>98.53</v>
      </c>
      <c r="CA7" s="36">
        <v>200.15</v>
      </c>
      <c r="CB7" s="36">
        <v>225.52</v>
      </c>
      <c r="CC7" s="36">
        <v>211.04</v>
      </c>
      <c r="CD7" s="36">
        <v>238.23</v>
      </c>
      <c r="CE7" s="36">
        <v>247.69</v>
      </c>
      <c r="CF7" s="36">
        <v>224.83</v>
      </c>
      <c r="CG7" s="36">
        <v>224.94</v>
      </c>
      <c r="CH7" s="36">
        <v>220.67</v>
      </c>
      <c r="CI7" s="36">
        <v>217.82</v>
      </c>
      <c r="CJ7" s="36">
        <v>215.28</v>
      </c>
      <c r="CK7" s="36">
        <v>139.69999999999999</v>
      </c>
      <c r="CL7" s="36" t="s">
        <v>101</v>
      </c>
      <c r="CM7" s="36" t="s">
        <v>101</v>
      </c>
      <c r="CN7" s="36" t="s">
        <v>101</v>
      </c>
      <c r="CO7" s="36" t="s">
        <v>101</v>
      </c>
      <c r="CP7" s="36" t="s">
        <v>101</v>
      </c>
      <c r="CQ7" s="36">
        <v>53.79</v>
      </c>
      <c r="CR7" s="36">
        <v>55.41</v>
      </c>
      <c r="CS7" s="36">
        <v>55.81</v>
      </c>
      <c r="CT7" s="36">
        <v>54.44</v>
      </c>
      <c r="CU7" s="36">
        <v>54.67</v>
      </c>
      <c r="CV7" s="36">
        <v>60.01</v>
      </c>
      <c r="CW7" s="36">
        <v>83.2</v>
      </c>
      <c r="CX7" s="36">
        <v>84.54</v>
      </c>
      <c r="CY7" s="36">
        <v>85.58</v>
      </c>
      <c r="CZ7" s="36">
        <v>86.35</v>
      </c>
      <c r="DA7" s="36">
        <v>87.13</v>
      </c>
      <c r="DB7" s="36">
        <v>83.76</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0.1</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p:lastModifiedBy>
  <cp:lastPrinted>2017-02-17T09:39:54Z</cp:lastPrinted>
  <dcterms:created xsi:type="dcterms:W3CDTF">2017-02-08T02:51:56Z</dcterms:created>
  <dcterms:modified xsi:type="dcterms:W3CDTF">2017-02-17T11:11:56Z</dcterms:modified>
  <cp:category/>
</cp:coreProperties>
</file>