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P6" i="5"/>
  <c r="Z10" i="4" s="1"/>
  <c r="O6" i="5"/>
  <c r="N6" i="5"/>
  <c r="M6" i="5"/>
  <c r="B10" i="4" s="1"/>
  <c r="L6" i="5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I8" i="4"/>
  <c r="Z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<sst xmlns="http://schemas.openxmlformats.org/spreadsheetml/2006/main" count="218" uniqueCount="108">
  <si>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</si>
  <si>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</si>
  <si>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</si>
  <si>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</si>
  <si>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</si>
  <si>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</si>
  <si>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</si>
  <si>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</si>
  <si>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</si>
  <si>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</si>
  <si>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</si>
  <si>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</si>
  <si>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</si>
  <si>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</si>
  <si>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</si>
  <si>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</si>
  <si>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</si>
  <si>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</si>
  <si>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</si>
  <si>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</si>
  <si>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</si>
  <si>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</si>
  <si>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</si>
  <si>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</si>
  <si>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</si>
  <si>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</si>
  <si>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</si>
  <si>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</si>
  <si>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</si>
  <si>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</si>
  <si>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</si>
  <si>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</si>
  <si>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</si>
  <si>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</si>
  <si>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</si>
  <si>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</si>
  <si>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</si>
  <si>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</si>
  <si>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</si>
  <si>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</si>
  <si>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</si>
  <si>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</si>
  <si>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</si>
  <si>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</si>
  <si>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</si>
  <si>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</si>
  <si>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</si>
  <si>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</si>
  <si>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</si>
  <si>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</si>
  <si>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</si>
  <si>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</si>
  <si>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</si>
  <si>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</si>
  <si>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</si>
  <si>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</si>
  <si>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</si>
  <si>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</si>
  <si>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</si>
  <si>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</si>
  <si>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</si>
  <si>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</si>
  <si>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</si>
  <si>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</si>
  <si>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</si>
  <si>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</si>
  <si>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</si>
  <si>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</si>
  <si>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</si>
  <si>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</si>
  <si>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</si>
  <si>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</si>
  <si>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</si>
  <si>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</si>
  <si>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</si>
  <si>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</si>
  <si>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</si>
  <si>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</si>
  <si>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</si>
  <si>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</si>
  <si>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</si>
  <si>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</si>
  <si>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</si>
  <si>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</si>
  <si>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</si>
  <si>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</si>
  <si>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</si>
  <si>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</si>
  <si>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</si>
  <si>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</si>
  <si>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</si>
  <si>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</si>
  <si>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</si>
  <si>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井手町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</si>
  <si>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</si>
  <si>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</si>
  <si>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</si>
  <si>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</si>
  <si>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</si>
  <si>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</si>
  <si>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</si>
  <si>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</si>
  <si>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</si>
  <si>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</si>
  <si>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</si>
  <si>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「収益的収支比率」及び「料金回収率」より、給水に係る費用のほとんどを給水収益で賄っているが、人口減少・節水意識の向上等による使用水量の減少に伴い、財源となる給水収益は減少傾向にあることが分かる。
　なお、「有収率」は現在のところ安定しており、漏水やメーター不感等の影響は無いと思われるが、今後も適正な維持管理に努め、有収率向上のための取り組みを継続していく必要がある。
　また、「企業債残高対給水収益比率」より、今のところ、給水収益に対する地方債現在高は類似団体に比べて低いが、今後の施設更新に伴い起債が必要になった場合、現在の収益性からは、財務内容の悪化が懸念されることから、投資規模や現在の料金水準が適切かといった分析を行い、必要に応じて経営改善を図る必要がある。
　「施設利用率」が類似団体に比べ低い点については、給水区域人口が減少しているため、施設稼働状況に余裕が発生している。</t>
    <rPh sb="2" eb="5">
      <t>シュウエキテキ</t>
    </rPh>
    <rPh sb="5" eb="7">
      <t>シュウシ</t>
    </rPh>
    <rPh sb="7" eb="9">
      <t>ヒリツ</t>
    </rPh>
    <rPh sb="10" eb="11">
      <t>オヨ</t>
    </rPh>
    <rPh sb="22" eb="24">
      <t>キュウスイ</t>
    </rPh>
    <rPh sb="25" eb="26">
      <t>カカ</t>
    </rPh>
    <rPh sb="27" eb="29">
      <t>ヒヨウ</t>
    </rPh>
    <rPh sb="35" eb="37">
      <t>キュウスイ</t>
    </rPh>
    <rPh sb="37" eb="39">
      <t>シュウエキ</t>
    </rPh>
    <rPh sb="40" eb="41">
      <t>マカナ</t>
    </rPh>
    <rPh sb="47" eb="49">
      <t>ジンコウ</t>
    </rPh>
    <rPh sb="49" eb="51">
      <t>ゲンショウ</t>
    </rPh>
    <rPh sb="52" eb="54">
      <t>セッスイ</t>
    </rPh>
    <rPh sb="54" eb="56">
      <t>イシキ</t>
    </rPh>
    <rPh sb="57" eb="59">
      <t>コウジョウ</t>
    </rPh>
    <rPh sb="59" eb="60">
      <t>トウ</t>
    </rPh>
    <rPh sb="63" eb="65">
      <t>シヨウ</t>
    </rPh>
    <rPh sb="65" eb="67">
      <t>スイリョウ</t>
    </rPh>
    <rPh sb="68" eb="70">
      <t>ゲンショウ</t>
    </rPh>
    <rPh sb="71" eb="72">
      <t>トモナ</t>
    </rPh>
    <rPh sb="74" eb="76">
      <t>ザイゲン</t>
    </rPh>
    <rPh sb="79" eb="81">
      <t>キュウスイ</t>
    </rPh>
    <rPh sb="81" eb="83">
      <t>シュウエキ</t>
    </rPh>
    <rPh sb="84" eb="86">
      <t>ゲンショウ</t>
    </rPh>
    <rPh sb="86" eb="88">
      <t>ケイコウ</t>
    </rPh>
    <rPh sb="94" eb="95">
      <t>ワ</t>
    </rPh>
    <rPh sb="104" eb="106">
      <t>ユウシュウ</t>
    </rPh>
    <rPh sb="106" eb="107">
      <t>リツ</t>
    </rPh>
    <rPh sb="109" eb="111">
      <t>ゲンザイ</t>
    </rPh>
    <rPh sb="115" eb="117">
      <t>アンテイ</t>
    </rPh>
    <rPh sb="122" eb="124">
      <t>ロウスイ</t>
    </rPh>
    <rPh sb="131" eb="132">
      <t>トウ</t>
    </rPh>
    <rPh sb="133" eb="135">
      <t>エイキョウ</t>
    </rPh>
    <rPh sb="136" eb="137">
      <t>ナ</t>
    </rPh>
    <rPh sb="139" eb="140">
      <t>オモ</t>
    </rPh>
    <rPh sb="145" eb="147">
      <t>コンゴ</t>
    </rPh>
    <rPh sb="148" eb="150">
      <t>テキセイ</t>
    </rPh>
    <rPh sb="151" eb="153">
      <t>イジ</t>
    </rPh>
    <rPh sb="153" eb="155">
      <t>カンリ</t>
    </rPh>
    <rPh sb="156" eb="157">
      <t>ツト</t>
    </rPh>
    <rPh sb="159" eb="161">
      <t>ユウシュウ</t>
    </rPh>
    <rPh sb="161" eb="162">
      <t>リツ</t>
    </rPh>
    <rPh sb="162" eb="164">
      <t>コウジョウ</t>
    </rPh>
    <rPh sb="168" eb="169">
      <t>ト</t>
    </rPh>
    <rPh sb="170" eb="171">
      <t>ク</t>
    </rPh>
    <rPh sb="173" eb="175">
      <t>ケイゾク</t>
    </rPh>
    <rPh sb="179" eb="181">
      <t>ヒツヨウ</t>
    </rPh>
    <rPh sb="207" eb="208">
      <t>イマ</t>
    </rPh>
    <rPh sb="213" eb="215">
      <t>キュウスイ</t>
    </rPh>
    <rPh sb="215" eb="217">
      <t>シュウエキ</t>
    </rPh>
    <rPh sb="218" eb="219">
      <t>タイ</t>
    </rPh>
    <rPh sb="221" eb="224">
      <t>チホウサイ</t>
    </rPh>
    <rPh sb="224" eb="226">
      <t>ゲンザイ</t>
    </rPh>
    <rPh sb="226" eb="227">
      <t>ダカ</t>
    </rPh>
    <rPh sb="228" eb="230">
      <t>ルイジ</t>
    </rPh>
    <rPh sb="230" eb="232">
      <t>ダンタイ</t>
    </rPh>
    <rPh sb="233" eb="234">
      <t>クラ</t>
    </rPh>
    <rPh sb="236" eb="237">
      <t>ヒク</t>
    </rPh>
    <rPh sb="240" eb="242">
      <t>コンゴ</t>
    </rPh>
    <rPh sb="243" eb="245">
      <t>シセツ</t>
    </rPh>
    <rPh sb="245" eb="247">
      <t>コウシン</t>
    </rPh>
    <rPh sb="248" eb="249">
      <t>トモナ</t>
    </rPh>
    <rPh sb="250" eb="252">
      <t>キサイ</t>
    </rPh>
    <rPh sb="253" eb="255">
      <t>ヒツヨウ</t>
    </rPh>
    <rPh sb="259" eb="261">
      <t>バアイ</t>
    </rPh>
    <rPh sb="262" eb="263">
      <t>ゲン</t>
    </rPh>
    <rPh sb="263" eb="264">
      <t>ザイ</t>
    </rPh>
    <rPh sb="265" eb="268">
      <t>シュウエキセイ</t>
    </rPh>
    <rPh sb="272" eb="274">
      <t>ザイム</t>
    </rPh>
    <rPh sb="274" eb="276">
      <t>ナイヨウ</t>
    </rPh>
    <rPh sb="277" eb="279">
      <t>アッカ</t>
    </rPh>
    <rPh sb="280" eb="282">
      <t>ケネン</t>
    </rPh>
    <rPh sb="290" eb="292">
      <t>トウシ</t>
    </rPh>
    <rPh sb="292" eb="294">
      <t>キボ</t>
    </rPh>
    <rPh sb="295" eb="297">
      <t>ゲンザイ</t>
    </rPh>
    <rPh sb="298" eb="300">
      <t>リョウキン</t>
    </rPh>
    <rPh sb="300" eb="302">
      <t>スイジュン</t>
    </rPh>
    <rPh sb="303" eb="305">
      <t>テキセツ</t>
    </rPh>
    <rPh sb="310" eb="312">
      <t>ブンセキ</t>
    </rPh>
    <rPh sb="313" eb="314">
      <t>オコナ</t>
    </rPh>
    <rPh sb="316" eb="318">
      <t>ヒツヨウ</t>
    </rPh>
    <rPh sb="319" eb="320">
      <t>オウ</t>
    </rPh>
    <rPh sb="322" eb="324">
      <t>ケイエイ</t>
    </rPh>
    <rPh sb="324" eb="326">
      <t>カイゼン</t>
    </rPh>
    <rPh sb="327" eb="328">
      <t>ハカ</t>
    </rPh>
    <rPh sb="329" eb="331">
      <t>ヒツヨウ</t>
    </rPh>
    <rPh sb="338" eb="340">
      <t>シセツ</t>
    </rPh>
    <rPh sb="340" eb="343">
      <t>リヨウリツ</t>
    </rPh>
    <rPh sb="345" eb="347">
      <t>ルイジ</t>
    </rPh>
    <rPh sb="347" eb="349">
      <t>ダンタイ</t>
    </rPh>
    <rPh sb="350" eb="351">
      <t>ヒ</t>
    </rPh>
    <rPh sb="352" eb="353">
      <t>ヒク</t>
    </rPh>
    <rPh sb="354" eb="355">
      <t>テン</t>
    </rPh>
    <rPh sb="361" eb="363">
      <t>キュウスイ</t>
    </rPh>
    <rPh sb="363" eb="365">
      <t>クイキ</t>
    </rPh>
    <rPh sb="365" eb="367">
      <t>ジンコウ</t>
    </rPh>
    <rPh sb="368" eb="370">
      <t>ゲンショウ</t>
    </rPh>
    <rPh sb="377" eb="379">
      <t>シセツ</t>
    </rPh>
    <rPh sb="379" eb="381">
      <t>カドウ</t>
    </rPh>
    <rPh sb="381" eb="383">
      <t>ジョウキョウ</t>
    </rPh>
    <rPh sb="384" eb="386">
      <t>ヨユウ</t>
    </rPh>
    <rPh sb="387" eb="389">
      <t>ハッセイ</t>
    </rPh>
    <phoneticPr fontId="4"/>
  </si>
  <si>
    <t>　管路更新については、基金の取崩しが続いているため、財政状況を見ながらではあるが、今後は現場監督員となる技術職員の確保・育成に努めつつ、施設や管路の更新について計画的に検討する必要がある。</t>
    <rPh sb="1" eb="3">
      <t>カンロ</t>
    </rPh>
    <rPh sb="3" eb="5">
      <t>コウシン</t>
    </rPh>
    <rPh sb="11" eb="13">
      <t>キキン</t>
    </rPh>
    <rPh sb="14" eb="16">
      <t>トリクズ</t>
    </rPh>
    <rPh sb="18" eb="19">
      <t>ツヅ</t>
    </rPh>
    <rPh sb="26" eb="28">
      <t>ザイセイ</t>
    </rPh>
    <rPh sb="28" eb="30">
      <t>ジョウキョウ</t>
    </rPh>
    <rPh sb="31" eb="32">
      <t>ミ</t>
    </rPh>
    <rPh sb="41" eb="43">
      <t>コンゴ</t>
    </rPh>
    <rPh sb="44" eb="46">
      <t>ゲンバ</t>
    </rPh>
    <rPh sb="46" eb="48">
      <t>カントク</t>
    </rPh>
    <rPh sb="48" eb="49">
      <t>イン</t>
    </rPh>
    <rPh sb="52" eb="54">
      <t>ギジュツ</t>
    </rPh>
    <rPh sb="54" eb="56">
      <t>ショクイン</t>
    </rPh>
    <rPh sb="57" eb="59">
      <t>カクホ</t>
    </rPh>
    <rPh sb="60" eb="62">
      <t>イクセイ</t>
    </rPh>
    <rPh sb="63" eb="64">
      <t>ツト</t>
    </rPh>
    <rPh sb="68" eb="70">
      <t>シセツ</t>
    </rPh>
    <rPh sb="71" eb="73">
      <t>カンロ</t>
    </rPh>
    <rPh sb="74" eb="76">
      <t>コウシン</t>
    </rPh>
    <rPh sb="80" eb="83">
      <t>ケイカクテキ</t>
    </rPh>
    <rPh sb="84" eb="86">
      <t>ケントウ</t>
    </rPh>
    <rPh sb="88" eb="90">
      <t>ヒツヨウ</t>
    </rPh>
    <phoneticPr fontId="4"/>
  </si>
  <si>
    <t>　平成２８年度の経営戦略策定過程で、財務分析を行ったところ、現状の料金収入では「収支ギャップ」を解消できないことが判明した。
　ついては、財源確保のために収益性の向上を図る方法として、今後料金改定について検討する予定である。
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</si>
</sst>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1.4</c:v>
                </c:pt>
                <c:pt idx="1">
                  <c:v>0</c:v>
                </c:pt>
                <c:pt idx="2" formatCode="#,##0.00;&quot;△&quot;#,##0.00;&quot;-&quot;">
                  <c:v>0.23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44192"/>
        <c:axId val="8236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44192"/>
        <c:axId val="82366848"/>
      </c:lineChart>
      <c:dateAx>
        <c:axId val="8234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66848"/>
        <c:crosses val="autoZero"/>
        <c:auto val="1"/>
        <c:lblOffset val="100"/>
        <c:baseTimeUnit val="years"/>
      </c:dateAx>
      <c:valAx>
        <c:axId val="8236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4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52.75</c:v>
                </c:pt>
                <c:pt idx="1">
                  <c:v>50.93</c:v>
                </c:pt>
                <c:pt idx="2">
                  <c:v>51.57</c:v>
                </c:pt>
                <c:pt idx="3">
                  <c:v>49.54</c:v>
                </c:pt>
                <c:pt idx="4">
                  <c:v>49.95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56128"/>
        <c:axId val="8514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57.29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56128"/>
        <c:axId val="85148416"/>
      </c:lineChart>
      <c:dateAx>
        <c:axId val="8505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48416"/>
        <c:crosses val="autoZero"/>
        <c:auto val="1"/>
        <c:lblOffset val="100"/>
        <c:baseTimeUnit val="years"/>
      </c:dateAx>
      <c:valAx>
        <c:axId val="8514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5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95.04</c:v>
                </c:pt>
                <c:pt idx="1">
                  <c:v>95.59</c:v>
                </c:pt>
                <c:pt idx="2">
                  <c:v>94.02</c:v>
                </c:pt>
                <c:pt idx="3">
                  <c:v>95.29</c:v>
                </c:pt>
                <c:pt idx="4">
                  <c:v>90.85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70432"/>
        <c:axId val="8517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70432"/>
        <c:axId val="85172608"/>
      </c:lineChart>
      <c:dateAx>
        <c:axId val="8517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72608"/>
        <c:crosses val="autoZero"/>
        <c:auto val="1"/>
        <c:lblOffset val="100"/>
        <c:baseTimeUnit val="years"/>
      </c:dateAx>
      <c:valAx>
        <c:axId val="8517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7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122.21</c:v>
                </c:pt>
                <c:pt idx="1">
                  <c:v>119.4</c:v>
                </c:pt>
                <c:pt idx="2">
                  <c:v>86.16</c:v>
                </c:pt>
                <c:pt idx="3">
                  <c:v>92.81</c:v>
                </c:pt>
                <c:pt idx="4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94912"/>
        <c:axId val="8470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94912"/>
        <c:axId val="84705280"/>
      </c:lineChart>
      <c:dateAx>
        <c:axId val="8469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05280"/>
        <c:crosses val="autoZero"/>
        <c:auto val="1"/>
        <c:lblOffset val="100"/>
        <c:baseTimeUnit val="years"/>
      </c:dateAx>
      <c:valAx>
        <c:axId val="8470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9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19104"/>
        <c:axId val="8472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19104"/>
        <c:axId val="84721024"/>
      </c:lineChart>
      <c:dateAx>
        <c:axId val="8471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21024"/>
        <c:crosses val="autoZero"/>
        <c:auto val="1"/>
        <c:lblOffset val="100"/>
        <c:baseTimeUnit val="years"/>
      </c:dateAx>
      <c:valAx>
        <c:axId val="8472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71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71968"/>
        <c:axId val="8477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71968"/>
        <c:axId val="84773888"/>
      </c:lineChart>
      <c:dateAx>
        <c:axId val="8477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73888"/>
        <c:crosses val="autoZero"/>
        <c:auto val="1"/>
        <c:lblOffset val="100"/>
        <c:baseTimeUnit val="years"/>
      </c:dateAx>
      <c:valAx>
        <c:axId val="8477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77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78848"/>
        <c:axId val="8488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8848"/>
        <c:axId val="84880768"/>
      </c:lineChart>
      <c:dateAx>
        <c:axId val="8487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80768"/>
        <c:crosses val="autoZero"/>
        <c:auto val="1"/>
        <c:lblOffset val="100"/>
        <c:baseTimeUnit val="years"/>
      </c:dateAx>
      <c:valAx>
        <c:axId val="8488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7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29152"/>
        <c:axId val="8493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9152"/>
        <c:axId val="84935424"/>
      </c:lineChart>
      <c:dateAx>
        <c:axId val="8492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35424"/>
        <c:crosses val="autoZero"/>
        <c:auto val="1"/>
        <c:lblOffset val="100"/>
        <c:baseTimeUnit val="years"/>
      </c:dateAx>
      <c:valAx>
        <c:axId val="8493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2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467.54</c:v>
                </c:pt>
                <c:pt idx="1">
                  <c:v>447.11</c:v>
                </c:pt>
                <c:pt idx="2">
                  <c:v>419.22</c:v>
                </c:pt>
                <c:pt idx="3">
                  <c:v>388.86</c:v>
                </c:pt>
                <c:pt idx="4">
                  <c:v>364.04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47712"/>
        <c:axId val="8494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1134.67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47712"/>
        <c:axId val="84949632"/>
      </c:lineChart>
      <c:dateAx>
        <c:axId val="8494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49632"/>
        <c:crosses val="autoZero"/>
        <c:auto val="1"/>
        <c:lblOffset val="100"/>
        <c:baseTimeUnit val="years"/>
      </c:dateAx>
      <c:valAx>
        <c:axId val="8494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4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119.19</c:v>
                </c:pt>
                <c:pt idx="1">
                  <c:v>116.43</c:v>
                </c:pt>
                <c:pt idx="2">
                  <c:v>83.99</c:v>
                </c:pt>
                <c:pt idx="3">
                  <c:v>90.4</c:v>
                </c:pt>
                <c:pt idx="4">
                  <c:v>94.79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00192"/>
        <c:axId val="8500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40.6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00192"/>
        <c:axId val="85002112"/>
      </c:lineChart>
      <c:dateAx>
        <c:axId val="8500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02112"/>
        <c:crosses val="autoZero"/>
        <c:auto val="1"/>
        <c:lblOffset val="100"/>
        <c:baseTimeUnit val="years"/>
      </c:dateAx>
      <c:valAx>
        <c:axId val="8500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0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121.76</c:v>
                </c:pt>
                <c:pt idx="1">
                  <c:v>125.71</c:v>
                </c:pt>
                <c:pt idx="2">
                  <c:v>172.88</c:v>
                </c:pt>
                <c:pt idx="3">
                  <c:v>163.47</c:v>
                </c:pt>
                <c:pt idx="4">
                  <c:v>157.07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31936"/>
        <c:axId val="8503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440.03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31936"/>
        <c:axId val="85034112"/>
      </c:lineChart>
      <c:dateAx>
        <c:axId val="8503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34112"/>
        <c:crosses val="autoZero"/>
        <c:auto val="1"/>
        <c:lblOffset val="100"/>
        <c:baseTimeUnit val="years"/>
      </c:dateAx>
      <c:valAx>
        <c:axId val="8503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3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46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京都府　井手町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7793</v>
      </c>
      <c r="AJ8" s="55"/>
      <c r="AK8" s="55"/>
      <c r="AL8" s="55"/>
      <c r="AM8" s="55"/>
      <c r="AN8" s="55"/>
      <c r="AO8" s="55"/>
      <c r="AP8" s="56"/>
      <c r="AQ8" s="46">
        <f>データ!R6</f>
        <v>18.04</v>
      </c>
      <c r="AR8" s="46"/>
      <c r="AS8" s="46"/>
      <c r="AT8" s="46"/>
      <c r="AU8" s="46"/>
      <c r="AV8" s="46"/>
      <c r="AW8" s="46"/>
      <c r="AX8" s="46"/>
      <c r="AY8" s="46">
        <f>データ!S6</f>
        <v>431.98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28.88</v>
      </c>
      <c r="S10" s="46"/>
      <c r="T10" s="46"/>
      <c r="U10" s="46"/>
      <c r="V10" s="46"/>
      <c r="W10" s="46"/>
      <c r="X10" s="46"/>
      <c r="Y10" s="46"/>
      <c r="Z10" s="80">
        <f>データ!P6</f>
        <v>2560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2233</v>
      </c>
      <c r="AJ10" s="80"/>
      <c r="AK10" s="80"/>
      <c r="AL10" s="80"/>
      <c r="AM10" s="80"/>
      <c r="AN10" s="80"/>
      <c r="AO10" s="80"/>
      <c r="AP10" s="80"/>
      <c r="AQ10" s="46">
        <f>データ!U6</f>
        <v>0.56999999999999995</v>
      </c>
      <c r="AR10" s="46"/>
      <c r="AS10" s="46"/>
      <c r="AT10" s="46"/>
      <c r="AU10" s="46"/>
      <c r="AV10" s="46"/>
      <c r="AW10" s="46"/>
      <c r="AX10" s="46"/>
      <c r="AY10" s="46">
        <f>データ!V6</f>
        <v>3917.54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263435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京都府　井手町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28.88</v>
      </c>
      <c r="P6" s="32">
        <f t="shared" si="3"/>
        <v>2560</v>
      </c>
      <c r="Q6" s="32">
        <f t="shared" si="3"/>
        <v>7793</v>
      </c>
      <c r="R6" s="32">
        <f t="shared" si="3"/>
        <v>18.04</v>
      </c>
      <c r="S6" s="32">
        <f t="shared" si="3"/>
        <v>431.98</v>
      </c>
      <c r="T6" s="32">
        <f t="shared" si="3"/>
        <v>2233</v>
      </c>
      <c r="U6" s="32">
        <f t="shared" si="3"/>
        <v>0.56999999999999995</v>
      </c>
      <c r="V6" s="32">
        <f t="shared" si="3"/>
        <v>3917.54</v>
      </c>
      <c r="W6" s="33">
        <f>IF(W7="",NA(),W7)</f>
        <v>122.21</v>
      </c>
      <c r="X6" s="33">
        <f t="shared" ref="X6:AF6" si="4">IF(X7="",NA(),X7)</f>
        <v>119.4</v>
      </c>
      <c r="Y6" s="33">
        <f t="shared" si="4"/>
        <v>86.16</v>
      </c>
      <c r="Z6" s="33">
        <f t="shared" si="4"/>
        <v>92.81</v>
      </c>
      <c r="AA6" s="33">
        <f t="shared" si="4"/>
        <v>96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76.27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467.54</v>
      </c>
      <c r="BE6" s="33">
        <f t="shared" ref="BE6:BM6" si="7">IF(BE7="",NA(),BE7)</f>
        <v>447.11</v>
      </c>
      <c r="BF6" s="33">
        <f t="shared" si="7"/>
        <v>419.22</v>
      </c>
      <c r="BG6" s="33">
        <f t="shared" si="7"/>
        <v>388.86</v>
      </c>
      <c r="BH6" s="33">
        <f t="shared" si="7"/>
        <v>364.04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1134.67</v>
      </c>
      <c r="BN6" s="32" t="str">
        <f>IF(BN7="","",IF(BN7="-","【-】","【"&amp;SUBSTITUTE(TEXT(BN7,"#,##0.00"),"-","△")&amp;"】"))</f>
        <v>【1,242.90】</v>
      </c>
      <c r="BO6" s="33">
        <f>IF(BO7="",NA(),BO7)</f>
        <v>119.19</v>
      </c>
      <c r="BP6" s="33">
        <f t="shared" ref="BP6:BX6" si="8">IF(BP7="",NA(),BP7)</f>
        <v>116.43</v>
      </c>
      <c r="BQ6" s="33">
        <f t="shared" si="8"/>
        <v>83.99</v>
      </c>
      <c r="BR6" s="33">
        <f t="shared" si="8"/>
        <v>90.4</v>
      </c>
      <c r="BS6" s="33">
        <f t="shared" si="8"/>
        <v>94.79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40.6</v>
      </c>
      <c r="BY6" s="32" t="str">
        <f>IF(BY7="","",IF(BY7="-","【-】","【"&amp;SUBSTITUTE(TEXT(BY7,"#,##0.00"),"-","△")&amp;"】"))</f>
        <v>【33.35】</v>
      </c>
      <c r="BZ6" s="33">
        <f>IF(BZ7="",NA(),BZ7)</f>
        <v>121.76</v>
      </c>
      <c r="CA6" s="33">
        <f t="shared" ref="CA6:CI6" si="9">IF(CA7="",NA(),CA7)</f>
        <v>125.71</v>
      </c>
      <c r="CB6" s="33">
        <f t="shared" si="9"/>
        <v>172.88</v>
      </c>
      <c r="CC6" s="33">
        <f t="shared" si="9"/>
        <v>163.47</v>
      </c>
      <c r="CD6" s="33">
        <f t="shared" si="9"/>
        <v>157.07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440.03</v>
      </c>
      <c r="CJ6" s="32" t="str">
        <f>IF(CJ7="","",IF(CJ7="-","【-】","【"&amp;SUBSTITUTE(TEXT(CJ7,"#,##0.00"),"-","△")&amp;"】"))</f>
        <v>【524.69】</v>
      </c>
      <c r="CK6" s="33">
        <f>IF(CK7="",NA(),CK7)</f>
        <v>52.75</v>
      </c>
      <c r="CL6" s="33">
        <f t="shared" ref="CL6:CT6" si="10">IF(CL7="",NA(),CL7)</f>
        <v>50.93</v>
      </c>
      <c r="CM6" s="33">
        <f t="shared" si="10"/>
        <v>51.57</v>
      </c>
      <c r="CN6" s="33">
        <f t="shared" si="10"/>
        <v>49.54</v>
      </c>
      <c r="CO6" s="33">
        <f t="shared" si="10"/>
        <v>49.95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57.29</v>
      </c>
      <c r="CU6" s="32" t="str">
        <f>IF(CU7="","",IF(CU7="-","【-】","【"&amp;SUBSTITUTE(TEXT(CU7,"#,##0.00"),"-","△")&amp;"】"))</f>
        <v>【57.58】</v>
      </c>
      <c r="CV6" s="33">
        <f>IF(CV7="",NA(),CV7)</f>
        <v>95.04</v>
      </c>
      <c r="CW6" s="33">
        <f t="shared" ref="CW6:DE6" si="11">IF(CW7="",NA(),CW7)</f>
        <v>95.59</v>
      </c>
      <c r="CX6" s="33">
        <f t="shared" si="11"/>
        <v>94.02</v>
      </c>
      <c r="CY6" s="33">
        <f t="shared" si="11"/>
        <v>95.29</v>
      </c>
      <c r="CZ6" s="33">
        <f t="shared" si="11"/>
        <v>90.85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73.69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1.4</v>
      </c>
      <c r="ED6" s="32">
        <f t="shared" ref="ED6:EL6" si="14">IF(ED7="",NA(),ED7)</f>
        <v>0</v>
      </c>
      <c r="EE6" s="33">
        <f t="shared" si="14"/>
        <v>0.23</v>
      </c>
      <c r="EF6" s="32">
        <f t="shared" si="14"/>
        <v>0</v>
      </c>
      <c r="EG6" s="32">
        <f t="shared" si="14"/>
        <v>0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0.65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263435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28.88</v>
      </c>
      <c r="P7" s="36">
        <v>2560</v>
      </c>
      <c r="Q7" s="36">
        <v>7793</v>
      </c>
      <c r="R7" s="36">
        <v>18.04</v>
      </c>
      <c r="S7" s="36">
        <v>431.98</v>
      </c>
      <c r="T7" s="36">
        <v>2233</v>
      </c>
      <c r="U7" s="36">
        <v>0.56999999999999995</v>
      </c>
      <c r="V7" s="36">
        <v>3917.54</v>
      </c>
      <c r="W7" s="36">
        <v>122.21</v>
      </c>
      <c r="X7" s="36">
        <v>119.4</v>
      </c>
      <c r="Y7" s="36">
        <v>86.16</v>
      </c>
      <c r="Z7" s="36">
        <v>92.81</v>
      </c>
      <c r="AA7" s="36">
        <v>96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76.27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467.54</v>
      </c>
      <c r="BE7" s="36">
        <v>447.11</v>
      </c>
      <c r="BF7" s="36">
        <v>419.22</v>
      </c>
      <c r="BG7" s="36">
        <v>388.86</v>
      </c>
      <c r="BH7" s="36">
        <v>364.04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1134.67</v>
      </c>
      <c r="BN7" s="36">
        <v>1242.9000000000001</v>
      </c>
      <c r="BO7" s="36">
        <v>119.19</v>
      </c>
      <c r="BP7" s="36">
        <v>116.43</v>
      </c>
      <c r="BQ7" s="36">
        <v>83.99</v>
      </c>
      <c r="BR7" s="36">
        <v>90.4</v>
      </c>
      <c r="BS7" s="36">
        <v>94.79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40.6</v>
      </c>
      <c r="BY7" s="36">
        <v>33.35</v>
      </c>
      <c r="BZ7" s="36">
        <v>121.76</v>
      </c>
      <c r="CA7" s="36">
        <v>125.71</v>
      </c>
      <c r="CB7" s="36">
        <v>172.88</v>
      </c>
      <c r="CC7" s="36">
        <v>163.47</v>
      </c>
      <c r="CD7" s="36">
        <v>157.07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440.03</v>
      </c>
      <c r="CJ7" s="36">
        <v>524.69000000000005</v>
      </c>
      <c r="CK7" s="36">
        <v>52.75</v>
      </c>
      <c r="CL7" s="36">
        <v>50.93</v>
      </c>
      <c r="CM7" s="36">
        <v>51.57</v>
      </c>
      <c r="CN7" s="36">
        <v>49.54</v>
      </c>
      <c r="CO7" s="36">
        <v>49.95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57.29</v>
      </c>
      <c r="CU7" s="36">
        <v>57.58</v>
      </c>
      <c r="CV7" s="36">
        <v>95.04</v>
      </c>
      <c r="CW7" s="36">
        <v>95.59</v>
      </c>
      <c r="CX7" s="36">
        <v>94.02</v>
      </c>
      <c r="CY7" s="36">
        <v>95.29</v>
      </c>
      <c r="CZ7" s="36">
        <v>90.85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73.69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1.4</v>
      </c>
      <c r="ED7" s="36">
        <v>0</v>
      </c>
      <c r="EE7" s="36">
        <v>0.23</v>
      </c>
      <c r="EF7" s="36">
        <v>0</v>
      </c>
      <c r="EG7" s="36">
        <v>0</v>
      </c>
      <c r="EH7" s="36">
        <v>0.47</v>
      </c>
      <c r="EI7" s="36">
        <v>0.46</v>
      </c>
      <c r="EJ7" s="36">
        <v>0.8</v>
      </c>
      <c r="EK7" s="36">
        <v>0.69</v>
      </c>
      <c r="EL7" s="36">
        <v>0.65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＊</cp:lastModifiedBy>
  <cp:lastPrinted>2017-02-16T05:38:52Z</cp:lastPrinted>
  <dcterms:created xsi:type="dcterms:W3CDTF">2016-12-02T02:19:39Z</dcterms:created>
  <dcterms:modified xsi:type="dcterms:W3CDTF">2017-02-17T11:11:38Z</dcterms:modified>
  <cp:category/>
</cp:coreProperties>
</file>