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AL8" i="4"/>
  <c r="W8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<sst xmlns="http://schemas.openxmlformats.org/spreadsheetml/2006/main" count="226" uniqueCount="111">
  <si>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</si>
  <si>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</si>
  <si>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</si>
  <si>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</si>
  <si>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</si>
  <si>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</si>
  <si>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</si>
  <si>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</si>
  <si>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</si>
  <si>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</si>
  <si>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</si>
  <si>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</si>
  <si>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</si>
  <si>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</si>
  <si>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</si>
  <si>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</si>
  <si>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</si>
  <si>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</si>
  <si>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</si>
  <si>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</si>
  <si>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</si>
  <si>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</si>
  <si>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</si>
  <si>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</si>
  <si>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</si>
  <si>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</si>
  <si>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</si>
  <si>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</si>
  <si>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</si>
  <si>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</si>
  <si>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</si>
  <si>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</si>
  <si>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</si>
  <si>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</si>
  <si>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</si>
  <si>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</si>
  <si>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</si>
  <si>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</si>
  <si>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</si>
  <si>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</si>
  <si>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</si>
  <si>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</si>
  <si>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</si>
  <si>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</si>
  <si>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</si>
  <si>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</si>
  <si>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</si>
  <si>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</si>
  <si>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</si>
  <si>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</si>
  <si>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</si>
  <si>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</si>
  <si>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</si>
  <si>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</si>
  <si>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</si>
  <si>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</si>
  <si>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</si>
  <si>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</si>
  <si>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</si>
  <si>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</si>
  <si>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</si>
  <si>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</si>
  <si>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</si>
  <si>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</si>
  <si>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</si>
  <si>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</si>
  <si>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</si>
  <si>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</si>
  <si>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</si>
  <si>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</si>
  <si>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</si>
  <si>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</si>
  <si>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</si>
  <si>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</si>
  <si>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</si>
  <si>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</si>
  <si>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</si>
  <si>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</si>
  <si>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</si>
  <si>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</si>
  <si>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</si>
  <si>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</si>
  <si>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</si>
  <si>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</si>
  <si>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</si>
  <si>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</si>
  <si>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</si>
  <si>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</si>
  <si>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</si>
  <si>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</si>
  <si>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</si>
  <si>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</si>
  <si>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</si>
  <si>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</si>
  <si>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</si>
  <si>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</si>
  <si>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京都府　久御山町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</si>
  <si>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</si>
  <si>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</si>
  <si>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</si>
  <si>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</si>
  <si>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</si>
  <si>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</si>
  <si>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</si>
  <si>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</si>
  <si>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</si>
  <si>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</si>
  <si>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</si>
  <si>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下水道供用開始が平成元年であるため、50年を経過する老朽管はなく、該当数値はないが、今後増加していく老朽管の改修に向け、長期的な計画を立てていく必要がある。</t>
    <rPh sb="0" eb="3">
      <t>ゲスイドウ</t>
    </rPh>
    <rPh sb="3" eb="5">
      <t>キョウヨウ</t>
    </rPh>
    <rPh sb="5" eb="7">
      <t>カイシ</t>
    </rPh>
    <rPh sb="8" eb="10">
      <t>ヘイセイ</t>
    </rPh>
    <rPh sb="10" eb="12">
      <t>ガンネン</t>
    </rPh>
    <rPh sb="20" eb="21">
      <t>ネン</t>
    </rPh>
    <rPh sb="22" eb="24">
      <t>ケイカ</t>
    </rPh>
    <rPh sb="26" eb="28">
      <t>ロウキュウ</t>
    </rPh>
    <rPh sb="28" eb="29">
      <t>カン</t>
    </rPh>
    <rPh sb="33" eb="35">
      <t>ガイトウ</t>
    </rPh>
    <rPh sb="35" eb="37">
      <t>スウチ</t>
    </rPh>
    <rPh sb="42" eb="44">
      <t>コンゴ</t>
    </rPh>
    <rPh sb="44" eb="46">
      <t>ゾウカ</t>
    </rPh>
    <rPh sb="50" eb="52">
      <t>ロウキュウ</t>
    </rPh>
    <rPh sb="52" eb="53">
      <t>カン</t>
    </rPh>
    <rPh sb="54" eb="56">
      <t>カイシュウ</t>
    </rPh>
    <rPh sb="57" eb="58">
      <t>ム</t>
    </rPh>
    <rPh sb="60" eb="63">
      <t>チョウキテキ</t>
    </rPh>
    <rPh sb="64" eb="66">
      <t>ケイカク</t>
    </rPh>
    <rPh sb="67" eb="68">
      <t>タ</t>
    </rPh>
    <rPh sb="72" eb="74">
      <t>ヒツヨウ</t>
    </rPh>
    <phoneticPr fontId="4"/>
  </si>
  <si>
    <t>収益的収支比率及び経費回収率は上昇傾向にあるものの、依然として100％を下回っており、厳しい財政状況であることがわかる。
今後予測される管渠の老朽化や、人口減少に伴う使用料収入の減少に対応するためにも、将来の維持管理等に係る経費を的確に把握し、効率的かつ持続可能な事業運営をしていく必要がある。</t>
    <rPh sb="0" eb="3">
      <t>シュウエキテキ</t>
    </rPh>
    <rPh sb="3" eb="5">
      <t>シュウシ</t>
    </rPh>
    <rPh sb="5" eb="7">
      <t>ヒリツ</t>
    </rPh>
    <rPh sb="7" eb="8">
      <t>オヨ</t>
    </rPh>
    <rPh sb="9" eb="11">
      <t>ケイヒ</t>
    </rPh>
    <rPh sb="11" eb="13">
      <t>カイシュウ</t>
    </rPh>
    <rPh sb="13" eb="14">
      <t>リツ</t>
    </rPh>
    <rPh sb="15" eb="17">
      <t>ジョウショウ</t>
    </rPh>
    <rPh sb="17" eb="19">
      <t>ケイコウ</t>
    </rPh>
    <rPh sb="26" eb="28">
      <t>イゼン</t>
    </rPh>
    <rPh sb="36" eb="38">
      <t>シタマワ</t>
    </rPh>
    <rPh sb="43" eb="44">
      <t>キビ</t>
    </rPh>
    <rPh sb="46" eb="48">
      <t>ザイセイ</t>
    </rPh>
    <rPh sb="48" eb="50">
      <t>ジョウキョウ</t>
    </rPh>
    <rPh sb="61" eb="63">
      <t>コンゴ</t>
    </rPh>
    <rPh sb="63" eb="65">
      <t>ヨソク</t>
    </rPh>
    <rPh sb="68" eb="70">
      <t>カンキョ</t>
    </rPh>
    <rPh sb="71" eb="74">
      <t>ロウキュウカ</t>
    </rPh>
    <rPh sb="76" eb="78">
      <t>ジンコウ</t>
    </rPh>
    <rPh sb="78" eb="80">
      <t>ゲンショウ</t>
    </rPh>
    <rPh sb="81" eb="82">
      <t>トモナ</t>
    </rPh>
    <rPh sb="83" eb="86">
      <t>シヨウリョウ</t>
    </rPh>
    <rPh sb="86" eb="88">
      <t>シュウニュウ</t>
    </rPh>
    <rPh sb="89" eb="91">
      <t>ゲンショウ</t>
    </rPh>
    <rPh sb="92" eb="94">
      <t>タイオウ</t>
    </rPh>
    <rPh sb="101" eb="103">
      <t>ショウライ</t>
    </rPh>
    <rPh sb="104" eb="106">
      <t>イジ</t>
    </rPh>
    <rPh sb="106" eb="108">
      <t>カンリ</t>
    </rPh>
    <rPh sb="108" eb="109">
      <t>トウ</t>
    </rPh>
    <rPh sb="110" eb="111">
      <t>カカ</t>
    </rPh>
    <rPh sb="112" eb="114">
      <t>ケイヒ</t>
    </rPh>
    <rPh sb="115" eb="117">
      <t>テキカク</t>
    </rPh>
    <rPh sb="118" eb="120">
      <t>ハアク</t>
    </rPh>
    <rPh sb="122" eb="125">
      <t>コウリツテキ</t>
    </rPh>
    <rPh sb="127" eb="129">
      <t>ジゾク</t>
    </rPh>
    <rPh sb="129" eb="131">
      <t>カノウ</t>
    </rPh>
    <rPh sb="132" eb="134">
      <t>ジギョウ</t>
    </rPh>
    <rPh sb="134" eb="136">
      <t>ウンエイ</t>
    </rPh>
    <rPh sb="141" eb="143">
      <t>ヒツヨウ</t>
    </rPh>
    <phoneticPr fontId="4"/>
  </si>
  <si>
    <t>平成25年度から平成27年度にかけて、収益的収支比率が右肩上がりとなっているものの、未だ赤字経営が続いており、使用料収入等で賄えていない。
経費回収率から見ても、汚水処理に係る経費の88％しか賄えていないため、適切な使用料水準であるとは言えない。
費用削減に取り組みつつ、使用料改定を視野に入れた経営改善を図っていく必要がある。
企業債残高対事業規模比率については、類似団体よりも低く、今後もさらに減っていく見通しであり、比較的良好である。
水洗化率については、類似団体と比べ高水準であるが、近年横ばいで推移しているため、汚水処理が適切に行われるためにも、引き続き整備を行い、水洗化率向上に努める。</t>
    <rPh sb="0" eb="2">
      <t>ヘイセイ</t>
    </rPh>
    <rPh sb="4" eb="6">
      <t>ネンド</t>
    </rPh>
    <rPh sb="8" eb="10">
      <t>ヘイセイ</t>
    </rPh>
    <rPh sb="12" eb="14">
      <t>ネンド</t>
    </rPh>
    <rPh sb="19" eb="22">
      <t>シュウエキテキ</t>
    </rPh>
    <rPh sb="22" eb="24">
      <t>シュウシ</t>
    </rPh>
    <rPh sb="24" eb="26">
      <t>ヒリツ</t>
    </rPh>
    <rPh sb="27" eb="29">
      <t>ミギカタ</t>
    </rPh>
    <rPh sb="29" eb="30">
      <t>ア</t>
    </rPh>
    <rPh sb="42" eb="43">
      <t>イマ</t>
    </rPh>
    <rPh sb="44" eb="46">
      <t>アカジ</t>
    </rPh>
    <rPh sb="46" eb="48">
      <t>ケイエイ</t>
    </rPh>
    <rPh sb="49" eb="50">
      <t>ツヅ</t>
    </rPh>
    <rPh sb="55" eb="58">
      <t>シヨウリョウ</t>
    </rPh>
    <rPh sb="58" eb="60">
      <t>シュウニュウ</t>
    </rPh>
    <rPh sb="60" eb="61">
      <t>トウ</t>
    </rPh>
    <rPh sb="62" eb="63">
      <t>マカナ</t>
    </rPh>
    <rPh sb="70" eb="72">
      <t>ケイヒ</t>
    </rPh>
    <rPh sb="72" eb="74">
      <t>カイシュウ</t>
    </rPh>
    <rPh sb="74" eb="75">
      <t>リツ</t>
    </rPh>
    <rPh sb="77" eb="78">
      <t>ミ</t>
    </rPh>
    <rPh sb="81" eb="83">
      <t>オスイ</t>
    </rPh>
    <rPh sb="83" eb="85">
      <t>ショリ</t>
    </rPh>
    <rPh sb="86" eb="87">
      <t>カカ</t>
    </rPh>
    <rPh sb="88" eb="90">
      <t>ケイヒ</t>
    </rPh>
    <rPh sb="96" eb="97">
      <t>マカナ</t>
    </rPh>
    <rPh sb="105" eb="107">
      <t>テキセツ</t>
    </rPh>
    <rPh sb="108" eb="111">
      <t>シヨウリョウ</t>
    </rPh>
    <rPh sb="111" eb="113">
      <t>スイジュン</t>
    </rPh>
    <rPh sb="118" eb="119">
      <t>イ</t>
    </rPh>
    <rPh sb="124" eb="126">
      <t>ヒヨウ</t>
    </rPh>
    <rPh sb="126" eb="128">
      <t>サクゲン</t>
    </rPh>
    <rPh sb="129" eb="130">
      <t>ト</t>
    </rPh>
    <rPh sb="131" eb="132">
      <t>ク</t>
    </rPh>
    <rPh sb="136" eb="139">
      <t>シヨウリョウ</t>
    </rPh>
    <rPh sb="139" eb="141">
      <t>カイテイ</t>
    </rPh>
    <rPh sb="142" eb="144">
      <t>シヤ</t>
    </rPh>
    <rPh sb="145" eb="146">
      <t>イ</t>
    </rPh>
    <rPh sb="148" eb="150">
      <t>ケイエイ</t>
    </rPh>
    <rPh sb="150" eb="152">
      <t>カイゼン</t>
    </rPh>
    <rPh sb="153" eb="154">
      <t>ハカ</t>
    </rPh>
    <rPh sb="158" eb="160">
      <t>ヒツヨウ</t>
    </rPh>
    <rPh sb="165" eb="167">
      <t>キギョウ</t>
    </rPh>
    <rPh sb="167" eb="168">
      <t>サイ</t>
    </rPh>
    <rPh sb="168" eb="170">
      <t>ザンダカ</t>
    </rPh>
    <rPh sb="170" eb="171">
      <t>タイ</t>
    </rPh>
    <rPh sb="171" eb="173">
      <t>ジギョウ</t>
    </rPh>
    <rPh sb="173" eb="175">
      <t>キボ</t>
    </rPh>
    <rPh sb="175" eb="177">
      <t>ヒリツ</t>
    </rPh>
    <rPh sb="183" eb="185">
      <t>ルイジ</t>
    </rPh>
    <rPh sb="185" eb="187">
      <t>ダンタイ</t>
    </rPh>
    <rPh sb="190" eb="191">
      <t>ヒク</t>
    </rPh>
    <rPh sb="193" eb="195">
      <t>コンゴ</t>
    </rPh>
    <rPh sb="199" eb="200">
      <t>ヘ</t>
    </rPh>
    <rPh sb="204" eb="206">
      <t>ミトオ</t>
    </rPh>
    <rPh sb="211" eb="214">
      <t>ヒカクテキ</t>
    </rPh>
    <rPh sb="214" eb="216">
      <t>リョウコウ</t>
    </rPh>
    <rPh sb="221" eb="224">
      <t>スイセンカ</t>
    </rPh>
    <rPh sb="224" eb="225">
      <t>リツ</t>
    </rPh>
    <rPh sb="231" eb="233">
      <t>ルイジ</t>
    </rPh>
    <rPh sb="233" eb="235">
      <t>ダンタイ</t>
    </rPh>
    <rPh sb="236" eb="237">
      <t>クラ</t>
    </rPh>
    <rPh sb="238" eb="241">
      <t>コウスイジュン</t>
    </rPh>
    <rPh sb="246" eb="248">
      <t>キンネン</t>
    </rPh>
    <rPh sb="248" eb="249">
      <t>ヨコ</t>
    </rPh>
    <rPh sb="252" eb="254">
      <t>スイイ</t>
    </rPh>
    <rPh sb="261" eb="263">
      <t>オスイ</t>
    </rPh>
    <rPh sb="263" eb="265">
      <t>ショリ</t>
    </rPh>
    <rPh sb="266" eb="268">
      <t>テキセツ</t>
    </rPh>
    <rPh sb="269" eb="270">
      <t>オコナ</t>
    </rPh>
    <rPh sb="278" eb="279">
      <t>ヒ</t>
    </rPh>
    <rPh sb="280" eb="281">
      <t>ツヅ</t>
    </rPh>
    <rPh sb="282" eb="284">
      <t>セイビ</t>
    </rPh>
    <rPh sb="285" eb="286">
      <t>オコナ</t>
    </rPh>
    <rPh sb="288" eb="291">
      <t>スイセンカ</t>
    </rPh>
    <rPh sb="291" eb="292">
      <t>リツ</t>
    </rPh>
    <rPh sb="292" eb="294">
      <t>コウジョウ</t>
    </rPh>
    <rPh sb="295" eb="296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</si>
</sst>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0.17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01184"/>
        <c:axId val="88715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7.0000000000000007E-2</c:v>
                </c:pt>
                <c:pt idx="3">
                  <c:v>0.04</c:v>
                </c:pt>
                <c:pt idx="4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01184"/>
        <c:axId val="88715648"/>
      </c:lineChart>
      <c:dateAx>
        <c:axId val="8870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715648"/>
        <c:crosses val="autoZero"/>
        <c:auto val="1"/>
        <c:lblOffset val="100"/>
        <c:baseTimeUnit val="years"/>
      </c:dateAx>
      <c:valAx>
        <c:axId val="88715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70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46720"/>
        <c:axId val="8933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53.79</c:v>
                </c:pt>
                <c:pt idx="1">
                  <c:v>55.41</c:v>
                </c:pt>
                <c:pt idx="2">
                  <c:v>55.81</c:v>
                </c:pt>
                <c:pt idx="3">
                  <c:v>54.44</c:v>
                </c:pt>
                <c:pt idx="4">
                  <c:v>54.67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46720"/>
        <c:axId val="89330816"/>
      </c:lineChart>
      <c:dateAx>
        <c:axId val="89246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30816"/>
        <c:crosses val="autoZero"/>
        <c:auto val="1"/>
        <c:lblOffset val="100"/>
        <c:baseTimeUnit val="years"/>
      </c:dateAx>
      <c:valAx>
        <c:axId val="89330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4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90.72</c:v>
                </c:pt>
                <c:pt idx="1">
                  <c:v>95.05</c:v>
                </c:pt>
                <c:pt idx="2">
                  <c:v>95.36</c:v>
                </c:pt>
                <c:pt idx="3">
                  <c:v>96.64</c:v>
                </c:pt>
                <c:pt idx="4">
                  <c:v>95.72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52832"/>
        <c:axId val="8935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83.76</c:v>
                </c:pt>
                <c:pt idx="1">
                  <c:v>84.12</c:v>
                </c:pt>
                <c:pt idx="2">
                  <c:v>84.41</c:v>
                </c:pt>
                <c:pt idx="3">
                  <c:v>84.2</c:v>
                </c:pt>
                <c:pt idx="4">
                  <c:v>83.8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52832"/>
        <c:axId val="89359104"/>
      </c:lineChart>
      <c:dateAx>
        <c:axId val="8935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59104"/>
        <c:crosses val="autoZero"/>
        <c:auto val="1"/>
        <c:lblOffset val="100"/>
        <c:baseTimeUnit val="years"/>
      </c:dateAx>
      <c:valAx>
        <c:axId val="8935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5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93.16</c:v>
                </c:pt>
                <c:pt idx="1">
                  <c:v>87.77</c:v>
                </c:pt>
                <c:pt idx="2">
                  <c:v>86.04</c:v>
                </c:pt>
                <c:pt idx="3">
                  <c:v>87.98</c:v>
                </c:pt>
                <c:pt idx="4">
                  <c:v>91.15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43168"/>
        <c:axId val="89153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43168"/>
        <c:axId val="89153536"/>
      </c:lineChart>
      <c:dateAx>
        <c:axId val="89143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53536"/>
        <c:crosses val="autoZero"/>
        <c:auto val="1"/>
        <c:lblOffset val="100"/>
        <c:baseTimeUnit val="years"/>
      </c:dateAx>
      <c:valAx>
        <c:axId val="89153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43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79648"/>
        <c:axId val="89181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79648"/>
        <c:axId val="89181568"/>
      </c:lineChart>
      <c:dateAx>
        <c:axId val="89179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81568"/>
        <c:crosses val="autoZero"/>
        <c:auto val="1"/>
        <c:lblOffset val="100"/>
        <c:baseTimeUnit val="years"/>
      </c:dateAx>
      <c:valAx>
        <c:axId val="89181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79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00736"/>
        <c:axId val="8890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00736"/>
        <c:axId val="88902656"/>
      </c:lineChart>
      <c:dateAx>
        <c:axId val="8890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902656"/>
        <c:crosses val="autoZero"/>
        <c:auto val="1"/>
        <c:lblOffset val="100"/>
        <c:baseTimeUnit val="years"/>
      </c:dateAx>
      <c:valAx>
        <c:axId val="8890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0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07232"/>
        <c:axId val="89009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07232"/>
        <c:axId val="89009152"/>
      </c:lineChart>
      <c:dateAx>
        <c:axId val="8900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009152"/>
        <c:crosses val="autoZero"/>
        <c:auto val="1"/>
        <c:lblOffset val="100"/>
        <c:baseTimeUnit val="years"/>
      </c:dateAx>
      <c:valAx>
        <c:axId val="89009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007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47808"/>
        <c:axId val="8904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47808"/>
        <c:axId val="89049728"/>
      </c:lineChart>
      <c:dateAx>
        <c:axId val="8904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049728"/>
        <c:crosses val="autoZero"/>
        <c:auto val="1"/>
        <c:lblOffset val="100"/>
        <c:baseTimeUnit val="years"/>
      </c:dateAx>
      <c:valAx>
        <c:axId val="8904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047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686.85</c:v>
                </c:pt>
                <c:pt idx="1">
                  <c:v>632.33000000000004</c:v>
                </c:pt>
                <c:pt idx="2">
                  <c:v>602.29</c:v>
                </c:pt>
                <c:pt idx="3">
                  <c:v>529.9</c:v>
                </c:pt>
                <c:pt idx="4">
                  <c:v>476.13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76864"/>
        <c:axId val="89078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1334.01</c:v>
                </c:pt>
                <c:pt idx="1">
                  <c:v>1273.52</c:v>
                </c:pt>
                <c:pt idx="2">
                  <c:v>1209.95</c:v>
                </c:pt>
                <c:pt idx="3">
                  <c:v>1136.5</c:v>
                </c:pt>
                <c:pt idx="4">
                  <c:v>1118.56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76864"/>
        <c:axId val="89078784"/>
      </c:lineChart>
      <c:dateAx>
        <c:axId val="8907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078784"/>
        <c:crosses val="autoZero"/>
        <c:auto val="1"/>
        <c:lblOffset val="100"/>
        <c:baseTimeUnit val="years"/>
      </c:dateAx>
      <c:valAx>
        <c:axId val="89078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076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92.34</c:v>
                </c:pt>
                <c:pt idx="1">
                  <c:v>86.46</c:v>
                </c:pt>
                <c:pt idx="2">
                  <c:v>85.45</c:v>
                </c:pt>
                <c:pt idx="3">
                  <c:v>85.26</c:v>
                </c:pt>
                <c:pt idx="4">
                  <c:v>88.71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25632"/>
        <c:axId val="89127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67.14</c:v>
                </c:pt>
                <c:pt idx="1">
                  <c:v>67.849999999999994</c:v>
                </c:pt>
                <c:pt idx="2">
                  <c:v>69.48</c:v>
                </c:pt>
                <c:pt idx="3">
                  <c:v>71.650000000000006</c:v>
                </c:pt>
                <c:pt idx="4">
                  <c:v>72.33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25632"/>
        <c:axId val="89127552"/>
      </c:lineChart>
      <c:dateAx>
        <c:axId val="8912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27552"/>
        <c:crosses val="autoZero"/>
        <c:auto val="1"/>
        <c:lblOffset val="100"/>
        <c:baseTimeUnit val="years"/>
      </c:dateAx>
      <c:valAx>
        <c:axId val="89127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2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143.36000000000001</c:v>
                </c:pt>
                <c:pt idx="1">
                  <c:v>153.5</c:v>
                </c:pt>
                <c:pt idx="2">
                  <c:v>155.94999999999999</c:v>
                </c:pt>
                <c:pt idx="3">
                  <c:v>159.5</c:v>
                </c:pt>
                <c:pt idx="4">
                  <c:v>152.72999999999999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22528"/>
        <c:axId val="8922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224.83</c:v>
                </c:pt>
                <c:pt idx="1">
                  <c:v>224.94</c:v>
                </c:pt>
                <c:pt idx="2">
                  <c:v>220.67</c:v>
                </c:pt>
                <c:pt idx="3">
                  <c:v>217.82</c:v>
                </c:pt>
                <c:pt idx="4">
                  <c:v>215.28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22528"/>
        <c:axId val="89228800"/>
      </c:lineChart>
      <c:dateAx>
        <c:axId val="89222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28800"/>
        <c:crosses val="autoZero"/>
        <c:auto val="1"/>
        <c:lblOffset val="100"/>
        <c:baseTimeUnit val="years"/>
      </c:dateAx>
      <c:valAx>
        <c:axId val="8922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22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京都府　久御山町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16355</v>
      </c>
      <c r="AM8" s="64"/>
      <c r="AN8" s="64"/>
      <c r="AO8" s="64"/>
      <c r="AP8" s="64"/>
      <c r="AQ8" s="64"/>
      <c r="AR8" s="64"/>
      <c r="AS8" s="64"/>
      <c r="AT8" s="63">
        <f>データ!S6</f>
        <v>13.86</v>
      </c>
      <c r="AU8" s="63"/>
      <c r="AV8" s="63"/>
      <c r="AW8" s="63"/>
      <c r="AX8" s="63"/>
      <c r="AY8" s="63"/>
      <c r="AZ8" s="63"/>
      <c r="BA8" s="63"/>
      <c r="BB8" s="63">
        <f>データ!T6</f>
        <v>1180.01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99.23</v>
      </c>
      <c r="Q10" s="63"/>
      <c r="R10" s="63"/>
      <c r="S10" s="63"/>
      <c r="T10" s="63"/>
      <c r="U10" s="63"/>
      <c r="V10" s="63"/>
      <c r="W10" s="63">
        <f>データ!P6</f>
        <v>98.99</v>
      </c>
      <c r="X10" s="63"/>
      <c r="Y10" s="63"/>
      <c r="Z10" s="63"/>
      <c r="AA10" s="63"/>
      <c r="AB10" s="63"/>
      <c r="AC10" s="63"/>
      <c r="AD10" s="64">
        <f>データ!Q6</f>
        <v>1909</v>
      </c>
      <c r="AE10" s="64"/>
      <c r="AF10" s="64"/>
      <c r="AG10" s="64"/>
      <c r="AH10" s="64"/>
      <c r="AI10" s="64"/>
      <c r="AJ10" s="64"/>
      <c r="AK10" s="2"/>
      <c r="AL10" s="64">
        <f>データ!U6</f>
        <v>16195</v>
      </c>
      <c r="AM10" s="64"/>
      <c r="AN10" s="64"/>
      <c r="AO10" s="64"/>
      <c r="AP10" s="64"/>
      <c r="AQ10" s="64"/>
      <c r="AR10" s="64"/>
      <c r="AS10" s="64"/>
      <c r="AT10" s="63">
        <f>データ!V6</f>
        <v>5</v>
      </c>
      <c r="AU10" s="63"/>
      <c r="AV10" s="63"/>
      <c r="AW10" s="63"/>
      <c r="AX10" s="63"/>
      <c r="AY10" s="63"/>
      <c r="AZ10" s="63"/>
      <c r="BA10" s="63"/>
      <c r="BB10" s="63">
        <f>データ!W6</f>
        <v>3239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263222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京都府　久御山町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99.23</v>
      </c>
      <c r="P6" s="32">
        <f t="shared" si="3"/>
        <v>98.99</v>
      </c>
      <c r="Q6" s="32">
        <f t="shared" si="3"/>
        <v>1909</v>
      </c>
      <c r="R6" s="32">
        <f t="shared" si="3"/>
        <v>16355</v>
      </c>
      <c r="S6" s="32">
        <f t="shared" si="3"/>
        <v>13.86</v>
      </c>
      <c r="T6" s="32">
        <f t="shared" si="3"/>
        <v>1180.01</v>
      </c>
      <c r="U6" s="32">
        <f t="shared" si="3"/>
        <v>16195</v>
      </c>
      <c r="V6" s="32">
        <f t="shared" si="3"/>
        <v>5</v>
      </c>
      <c r="W6" s="32">
        <f t="shared" si="3"/>
        <v>3239</v>
      </c>
      <c r="X6" s="33">
        <f>IF(X7="",NA(),X7)</f>
        <v>93.16</v>
      </c>
      <c r="Y6" s="33">
        <f t="shared" ref="Y6:AG6" si="4">IF(Y7="",NA(),Y7)</f>
        <v>87.77</v>
      </c>
      <c r="Z6" s="33">
        <f t="shared" si="4"/>
        <v>86.04</v>
      </c>
      <c r="AA6" s="33">
        <f t="shared" si="4"/>
        <v>87.98</v>
      </c>
      <c r="AB6" s="33">
        <f t="shared" si="4"/>
        <v>91.15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686.85</v>
      </c>
      <c r="BF6" s="33">
        <f t="shared" ref="BF6:BN6" si="7">IF(BF7="",NA(),BF7)</f>
        <v>632.33000000000004</v>
      </c>
      <c r="BG6" s="33">
        <f t="shared" si="7"/>
        <v>602.29</v>
      </c>
      <c r="BH6" s="33">
        <f t="shared" si="7"/>
        <v>529.9</v>
      </c>
      <c r="BI6" s="33">
        <f t="shared" si="7"/>
        <v>476.13</v>
      </c>
      <c r="BJ6" s="33">
        <f t="shared" si="7"/>
        <v>1334.01</v>
      </c>
      <c r="BK6" s="33">
        <f t="shared" si="7"/>
        <v>1273.52</v>
      </c>
      <c r="BL6" s="33">
        <f t="shared" si="7"/>
        <v>1209.95</v>
      </c>
      <c r="BM6" s="33">
        <f t="shared" si="7"/>
        <v>1136.5</v>
      </c>
      <c r="BN6" s="33">
        <f t="shared" si="7"/>
        <v>1118.56</v>
      </c>
      <c r="BO6" s="32" t="str">
        <f>IF(BO7="","",IF(BO7="-","【-】","【"&amp;SUBSTITUTE(TEXT(BO7,"#,##0.00"),"-","△")&amp;"】"))</f>
        <v>【763.62】</v>
      </c>
      <c r="BP6" s="33">
        <f>IF(BP7="",NA(),BP7)</f>
        <v>92.34</v>
      </c>
      <c r="BQ6" s="33">
        <f t="shared" ref="BQ6:BY6" si="8">IF(BQ7="",NA(),BQ7)</f>
        <v>86.46</v>
      </c>
      <c r="BR6" s="33">
        <f t="shared" si="8"/>
        <v>85.45</v>
      </c>
      <c r="BS6" s="33">
        <f t="shared" si="8"/>
        <v>85.26</v>
      </c>
      <c r="BT6" s="33">
        <f t="shared" si="8"/>
        <v>88.71</v>
      </c>
      <c r="BU6" s="33">
        <f t="shared" si="8"/>
        <v>67.14</v>
      </c>
      <c r="BV6" s="33">
        <f t="shared" si="8"/>
        <v>67.849999999999994</v>
      </c>
      <c r="BW6" s="33">
        <f t="shared" si="8"/>
        <v>69.48</v>
      </c>
      <c r="BX6" s="33">
        <f t="shared" si="8"/>
        <v>71.650000000000006</v>
      </c>
      <c r="BY6" s="33">
        <f t="shared" si="8"/>
        <v>72.33</v>
      </c>
      <c r="BZ6" s="32" t="str">
        <f>IF(BZ7="","",IF(BZ7="-","【-】","【"&amp;SUBSTITUTE(TEXT(BZ7,"#,##0.00"),"-","△")&amp;"】"))</f>
        <v>【98.53】</v>
      </c>
      <c r="CA6" s="33">
        <f>IF(CA7="",NA(),CA7)</f>
        <v>143.36000000000001</v>
      </c>
      <c r="CB6" s="33">
        <f t="shared" ref="CB6:CJ6" si="9">IF(CB7="",NA(),CB7)</f>
        <v>153.5</v>
      </c>
      <c r="CC6" s="33">
        <f t="shared" si="9"/>
        <v>155.94999999999999</v>
      </c>
      <c r="CD6" s="33">
        <f t="shared" si="9"/>
        <v>159.5</v>
      </c>
      <c r="CE6" s="33">
        <f t="shared" si="9"/>
        <v>152.72999999999999</v>
      </c>
      <c r="CF6" s="33">
        <f t="shared" si="9"/>
        <v>224.83</v>
      </c>
      <c r="CG6" s="33">
        <f t="shared" si="9"/>
        <v>224.94</v>
      </c>
      <c r="CH6" s="33">
        <f t="shared" si="9"/>
        <v>220.67</v>
      </c>
      <c r="CI6" s="33">
        <f t="shared" si="9"/>
        <v>217.82</v>
      </c>
      <c r="CJ6" s="33">
        <f t="shared" si="9"/>
        <v>215.28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53.79</v>
      </c>
      <c r="CR6" s="33">
        <f t="shared" si="10"/>
        <v>55.41</v>
      </c>
      <c r="CS6" s="33">
        <f t="shared" si="10"/>
        <v>55.81</v>
      </c>
      <c r="CT6" s="33">
        <f t="shared" si="10"/>
        <v>54.44</v>
      </c>
      <c r="CU6" s="33">
        <f t="shared" si="10"/>
        <v>54.67</v>
      </c>
      <c r="CV6" s="32" t="str">
        <f>IF(CV7="","",IF(CV7="-","【-】","【"&amp;SUBSTITUTE(TEXT(CV7,"#,##0.00"),"-","△")&amp;"】"))</f>
        <v>【60.01】</v>
      </c>
      <c r="CW6" s="33">
        <f>IF(CW7="",NA(),CW7)</f>
        <v>90.72</v>
      </c>
      <c r="CX6" s="33">
        <f t="shared" ref="CX6:DF6" si="11">IF(CX7="",NA(),CX7)</f>
        <v>95.05</v>
      </c>
      <c r="CY6" s="33">
        <f t="shared" si="11"/>
        <v>95.36</v>
      </c>
      <c r="CZ6" s="33">
        <f t="shared" si="11"/>
        <v>96.64</v>
      </c>
      <c r="DA6" s="33">
        <f t="shared" si="11"/>
        <v>95.72</v>
      </c>
      <c r="DB6" s="33">
        <f t="shared" si="11"/>
        <v>83.76</v>
      </c>
      <c r="DC6" s="33">
        <f t="shared" si="11"/>
        <v>84.12</v>
      </c>
      <c r="DD6" s="33">
        <f t="shared" si="11"/>
        <v>84.41</v>
      </c>
      <c r="DE6" s="33">
        <f t="shared" si="11"/>
        <v>84.2</v>
      </c>
      <c r="DF6" s="33">
        <f t="shared" si="11"/>
        <v>83.8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3">
        <f t="shared" si="14"/>
        <v>0.17</v>
      </c>
      <c r="EH6" s="32">
        <f t="shared" si="14"/>
        <v>0</v>
      </c>
      <c r="EI6" s="33">
        <f t="shared" si="14"/>
        <v>0.01</v>
      </c>
      <c r="EJ6" s="33">
        <f t="shared" si="14"/>
        <v>0.1</v>
      </c>
      <c r="EK6" s="33">
        <f t="shared" si="14"/>
        <v>7.0000000000000007E-2</v>
      </c>
      <c r="EL6" s="33">
        <f t="shared" si="14"/>
        <v>0.04</v>
      </c>
      <c r="EM6" s="33">
        <f t="shared" si="14"/>
        <v>0.11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263222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99.23</v>
      </c>
      <c r="P7" s="36">
        <v>98.99</v>
      </c>
      <c r="Q7" s="36">
        <v>1909</v>
      </c>
      <c r="R7" s="36">
        <v>16355</v>
      </c>
      <c r="S7" s="36">
        <v>13.86</v>
      </c>
      <c r="T7" s="36">
        <v>1180.01</v>
      </c>
      <c r="U7" s="36">
        <v>16195</v>
      </c>
      <c r="V7" s="36">
        <v>5</v>
      </c>
      <c r="W7" s="36">
        <v>3239</v>
      </c>
      <c r="X7" s="36">
        <v>93.16</v>
      </c>
      <c r="Y7" s="36">
        <v>87.77</v>
      </c>
      <c r="Z7" s="36">
        <v>86.04</v>
      </c>
      <c r="AA7" s="36">
        <v>87.98</v>
      </c>
      <c r="AB7" s="36">
        <v>91.15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686.85</v>
      </c>
      <c r="BF7" s="36">
        <v>632.33000000000004</v>
      </c>
      <c r="BG7" s="36">
        <v>602.29</v>
      </c>
      <c r="BH7" s="36">
        <v>529.9</v>
      </c>
      <c r="BI7" s="36">
        <v>476.13</v>
      </c>
      <c r="BJ7" s="36">
        <v>1334.01</v>
      </c>
      <c r="BK7" s="36">
        <v>1273.52</v>
      </c>
      <c r="BL7" s="36">
        <v>1209.95</v>
      </c>
      <c r="BM7" s="36">
        <v>1136.5</v>
      </c>
      <c r="BN7" s="36">
        <v>1118.56</v>
      </c>
      <c r="BO7" s="36">
        <v>763.62</v>
      </c>
      <c r="BP7" s="36">
        <v>92.34</v>
      </c>
      <c r="BQ7" s="36">
        <v>86.46</v>
      </c>
      <c r="BR7" s="36">
        <v>85.45</v>
      </c>
      <c r="BS7" s="36">
        <v>85.26</v>
      </c>
      <c r="BT7" s="36">
        <v>88.71</v>
      </c>
      <c r="BU7" s="36">
        <v>67.14</v>
      </c>
      <c r="BV7" s="36">
        <v>67.849999999999994</v>
      </c>
      <c r="BW7" s="36">
        <v>69.48</v>
      </c>
      <c r="BX7" s="36">
        <v>71.650000000000006</v>
      </c>
      <c r="BY7" s="36">
        <v>72.33</v>
      </c>
      <c r="BZ7" s="36">
        <v>98.53</v>
      </c>
      <c r="CA7" s="36">
        <v>143.36000000000001</v>
      </c>
      <c r="CB7" s="36">
        <v>153.5</v>
      </c>
      <c r="CC7" s="36">
        <v>155.94999999999999</v>
      </c>
      <c r="CD7" s="36">
        <v>159.5</v>
      </c>
      <c r="CE7" s="36">
        <v>152.72999999999999</v>
      </c>
      <c r="CF7" s="36">
        <v>224.83</v>
      </c>
      <c r="CG7" s="36">
        <v>224.94</v>
      </c>
      <c r="CH7" s="36">
        <v>220.67</v>
      </c>
      <c r="CI7" s="36">
        <v>217.82</v>
      </c>
      <c r="CJ7" s="36">
        <v>215.28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53.79</v>
      </c>
      <c r="CR7" s="36">
        <v>55.41</v>
      </c>
      <c r="CS7" s="36">
        <v>55.81</v>
      </c>
      <c r="CT7" s="36">
        <v>54.44</v>
      </c>
      <c r="CU7" s="36">
        <v>54.67</v>
      </c>
      <c r="CV7" s="36">
        <v>60.01</v>
      </c>
      <c r="CW7" s="36">
        <v>90.72</v>
      </c>
      <c r="CX7" s="36">
        <v>95.05</v>
      </c>
      <c r="CY7" s="36">
        <v>95.36</v>
      </c>
      <c r="CZ7" s="36">
        <v>96.64</v>
      </c>
      <c r="DA7" s="36">
        <v>95.72</v>
      </c>
      <c r="DB7" s="36">
        <v>83.76</v>
      </c>
      <c r="DC7" s="36">
        <v>84.12</v>
      </c>
      <c r="DD7" s="36">
        <v>84.41</v>
      </c>
      <c r="DE7" s="36">
        <v>84.2</v>
      </c>
      <c r="DF7" s="36">
        <v>83.8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0.17</v>
      </c>
      <c r="EH7" s="36">
        <v>0</v>
      </c>
      <c r="EI7" s="36">
        <v>0.01</v>
      </c>
      <c r="EJ7" s="36">
        <v>0.1</v>
      </c>
      <c r="EK7" s="36">
        <v>7.0000000000000007E-2</v>
      </c>
      <c r="EL7" s="36">
        <v>0.04</v>
      </c>
      <c r="EM7" s="36">
        <v>0.11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久御山町役場</cp:lastModifiedBy>
  <dcterms:created xsi:type="dcterms:W3CDTF">2017-02-08T02:51:55Z</dcterms:created>
  <dcterms:modified xsi:type="dcterms:W3CDTF">2017-02-13T06:56:31Z</dcterms:modified>
  <cp:category/>
</cp:coreProperties>
</file>