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P6" i="5"/>
  <c r="Z10" i="4" s="1"/>
  <c r="O6" i="5"/>
  <c r="N6" i="5"/>
  <c r="J10" i="4" s="1"/>
  <c r="M6" i="5"/>
  <c r="B10" i="4" s="1"/>
  <c r="L6" i="5"/>
  <c r="Z8" i="4" s="1"/>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I8" i="4"/>
  <c r="R8" i="4"/>
  <c r="B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<sst xmlns="http://schemas.openxmlformats.org/spreadsheetml/2006/main" count="217" uniqueCount="107">
  <si>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</si>
  <si>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</si>
  <si>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</si>
  <si>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</si>
  <si>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</si>
  <si>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</si>
  <si>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</si>
  <si>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</si>
  <si>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</si>
  <si>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</si>
  <si>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</si>
  <si>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</si>
  <si>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</si>
  <si>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</si>
  <si>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</si>
  <si>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</si>
  <si>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</si>
  <si>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</si>
  <si>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</si>
  <si>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</si>
  <si>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</si>
  <si>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</si>
  <si>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</si>
  <si>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</si>
  <si>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</si>
  <si>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</si>
  <si>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</si>
  <si>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</si>
  <si>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</si>
  <si>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</si>
  <si>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</si>
  <si>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</si>
  <si>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</si>
  <si>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</si>
  <si>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</si>
  <si>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</si>
  <si>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</si>
  <si>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</si>
  <si>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</si>
  <si>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</si>
  <si>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</si>
  <si>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</si>
  <si>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</si>
  <si>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</si>
  <si>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</si>
  <si>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</si>
  <si>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</si>
  <si>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</si>
  <si>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</si>
  <si>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</si>
  <si>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</si>
  <si>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</si>
  <si>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</si>
  <si>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</si>
  <si>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</si>
  <si>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</si>
  <si>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</si>
  <si>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</si>
  <si>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</si>
  <si>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</si>
  <si>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</si>
  <si>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</si>
  <si>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</si>
  <si>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</si>
  <si>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</si>
  <si>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</si>
  <si>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</si>
  <si>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</si>
  <si>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</si>
  <si>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</si>
  <si>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</si>
  <si>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</si>
  <si>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</si>
  <si>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</si>
  <si>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</si>
  <si>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</si>
  <si>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</si>
  <si>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</si>
  <si>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</si>
  <si>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</si>
  <si>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</si>
  <si>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</si>
  <si>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</si>
  <si>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</si>
  <si>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</si>
  <si>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</si>
  <si>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</si>
  <si>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</si>
  <si>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</si>
  <si>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</si>
  <si>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</si>
  <si>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</si>
  <si>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</si>
  <si>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久御山町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</si>
  <si>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</si>
  <si>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</si>
  <si>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</si>
  <si>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</si>
  <si>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</si>
  <si>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</si>
  <si>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</si>
  <si>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</si>
  <si>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</si>
  <si>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</si>
  <si>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においては、経常収支比率は101.83％と100％を上回り平成26年度に引き続き黒字を計上することとなったが、料金回収率では87.95％と依然100％を下回ることとなった。これは、給水に係る費用を料金収入では賄えていないということであり、過去５年間を見ても同様に料金回収率が100％を下回っている。
施設利用率は44.54％と類似団体平均値を下回る結果となっているが、有収率は94.23％と類似団体平均値に比べ、かなり高い数値となっており、高い割合で施設の稼働状況が収益に反映されており、施設の稼働は概ね良好であると言える。</t>
    <rPh sb="0" eb="2">
      <t>ヘイセイ</t>
    </rPh>
    <rPh sb="4" eb="5">
      <t>ネン</t>
    </rPh>
    <rPh sb="5" eb="6">
      <t>ド</t>
    </rPh>
    <rPh sb="12" eb="14">
      <t>ケイジョウ</t>
    </rPh>
    <rPh sb="14" eb="16">
      <t>シュウシ</t>
    </rPh>
    <rPh sb="16" eb="18">
      <t>ヒリツ</t>
    </rPh>
    <rPh sb="32" eb="34">
      <t>ウワマワ</t>
    </rPh>
    <rPh sb="46" eb="48">
      <t>クロジ</t>
    </rPh>
    <rPh sb="49" eb="51">
      <t>ケイジョウ</t>
    </rPh>
    <rPh sb="61" eb="63">
      <t>リョウキン</t>
    </rPh>
    <rPh sb="63" eb="65">
      <t>カイシュウ</t>
    </rPh>
    <rPh sb="65" eb="66">
      <t>リツ</t>
    </rPh>
    <rPh sb="75" eb="77">
      <t>イゼン</t>
    </rPh>
    <rPh sb="82" eb="84">
      <t>シタマワ</t>
    </rPh>
    <rPh sb="96" eb="98">
      <t>キュウスイ</t>
    </rPh>
    <rPh sb="99" eb="100">
      <t>カカ</t>
    </rPh>
    <rPh sb="101" eb="103">
      <t>ヒヨウ</t>
    </rPh>
    <rPh sb="104" eb="106">
      <t>リョウキン</t>
    </rPh>
    <rPh sb="106" eb="108">
      <t>シュウニュウ</t>
    </rPh>
    <rPh sb="110" eb="111">
      <t>マカナ</t>
    </rPh>
    <rPh sb="125" eb="127">
      <t>カコ</t>
    </rPh>
    <rPh sb="128" eb="130">
      <t>ネンカン</t>
    </rPh>
    <rPh sb="131" eb="132">
      <t>ミ</t>
    </rPh>
    <rPh sb="134" eb="136">
      <t>ドウヨウ</t>
    </rPh>
    <rPh sb="137" eb="139">
      <t>リョウキン</t>
    </rPh>
    <rPh sb="139" eb="141">
      <t>カイシュウ</t>
    </rPh>
    <rPh sb="141" eb="142">
      <t>リツ</t>
    </rPh>
    <rPh sb="148" eb="150">
      <t>シタマワ</t>
    </rPh>
    <rPh sb="156" eb="158">
      <t>シセツ</t>
    </rPh>
    <rPh sb="158" eb="161">
      <t>リヨウリツ</t>
    </rPh>
    <rPh sb="169" eb="171">
      <t>ルイジ</t>
    </rPh>
    <rPh sb="171" eb="173">
      <t>ダンタイ</t>
    </rPh>
    <rPh sb="173" eb="175">
      <t>ヘイキン</t>
    </rPh>
    <rPh sb="175" eb="176">
      <t>チ</t>
    </rPh>
    <rPh sb="177" eb="179">
      <t>シタマワ</t>
    </rPh>
    <rPh sb="180" eb="182">
      <t>ケッカ</t>
    </rPh>
    <rPh sb="190" eb="192">
      <t>ユウシュウ</t>
    </rPh>
    <rPh sb="192" eb="193">
      <t>リツ</t>
    </rPh>
    <rPh sb="201" eb="203">
      <t>ルイジ</t>
    </rPh>
    <rPh sb="203" eb="205">
      <t>ダンタイ</t>
    </rPh>
    <rPh sb="205" eb="208">
      <t>ヘイキンチ</t>
    </rPh>
    <rPh sb="209" eb="210">
      <t>クラ</t>
    </rPh>
    <rPh sb="215" eb="216">
      <t>タカ</t>
    </rPh>
    <rPh sb="217" eb="219">
      <t>スウチ</t>
    </rPh>
    <rPh sb="226" eb="227">
      <t>タカ</t>
    </rPh>
    <rPh sb="228" eb="230">
      <t>ワリアイ</t>
    </rPh>
    <rPh sb="231" eb="233">
      <t>シセツ</t>
    </rPh>
    <rPh sb="234" eb="236">
      <t>カドウ</t>
    </rPh>
    <rPh sb="236" eb="238">
      <t>ジョウキョウ</t>
    </rPh>
    <rPh sb="239" eb="241">
      <t>シュウエキ</t>
    </rPh>
    <rPh sb="242" eb="244">
      <t>ハンエイ</t>
    </rPh>
    <rPh sb="250" eb="252">
      <t>シセツ</t>
    </rPh>
    <rPh sb="253" eb="255">
      <t>カドウ</t>
    </rPh>
    <rPh sb="256" eb="257">
      <t>オオム</t>
    </rPh>
    <rPh sb="258" eb="260">
      <t>リョウコウ</t>
    </rPh>
    <rPh sb="264" eb="265">
      <t>イ</t>
    </rPh>
    <phoneticPr fontId="4"/>
  </si>
  <si>
    <t xml:space="preserve">有形固定資産減価償却率が41.17％と類似団体平均値の47.46％より低い数値となっており、類似団体と比較しても計画的に更新が行えていると言える。
</t>
    <rPh sb="0" eb="2">
      <t>ユウケイ</t>
    </rPh>
    <rPh sb="2" eb="4">
      <t>コテイ</t>
    </rPh>
    <rPh sb="4" eb="6">
      <t>シサン</t>
    </rPh>
    <rPh sb="6" eb="8">
      <t>ゲンカ</t>
    </rPh>
    <rPh sb="8" eb="10">
      <t>ショウキャク</t>
    </rPh>
    <rPh sb="10" eb="11">
      <t>リツ</t>
    </rPh>
    <rPh sb="19" eb="23">
      <t>ルイジダンタイ</t>
    </rPh>
    <rPh sb="23" eb="26">
      <t>ヘイキンチ</t>
    </rPh>
    <rPh sb="35" eb="36">
      <t>ヒク</t>
    </rPh>
    <rPh sb="37" eb="39">
      <t>スウチ</t>
    </rPh>
    <rPh sb="46" eb="50">
      <t>ルイジダンタイ</t>
    </rPh>
    <rPh sb="51" eb="53">
      <t>ヒカク</t>
    </rPh>
    <rPh sb="56" eb="59">
      <t>ケイカクテキ</t>
    </rPh>
    <rPh sb="60" eb="62">
      <t>コウシン</t>
    </rPh>
    <rPh sb="63" eb="64">
      <t>オコナ</t>
    </rPh>
    <rPh sb="69" eb="70">
      <t>イ</t>
    </rPh>
    <phoneticPr fontId="4"/>
  </si>
  <si>
    <t>近年、人口の減少や節水意識の定着などの影響により、給水量が低迷している中、過去５年間においても、経常収支比率が100％前後と赤字を計上することもあり、また、料金回収率が常に100％を下回っていることから、非常に厳しい経営状況であると言える。
固定資産については、浄水場の耐震化や管路の更新等を計画的に実施してきているが、今後も配水管の耐震化や鉛管改修等の更新事業を実施する必要がある。
経営状況の改善及び更新事業に必要な財源確保を踏まえ、料金体制の見直しを検討する必要があると言える。</t>
    <rPh sb="0" eb="2">
      <t>キンネン</t>
    </rPh>
    <rPh sb="3" eb="5">
      <t>ジンコウ</t>
    </rPh>
    <rPh sb="6" eb="8">
      <t>ゲンショウ</t>
    </rPh>
    <rPh sb="9" eb="11">
      <t>セッスイ</t>
    </rPh>
    <rPh sb="11" eb="13">
      <t>イシキ</t>
    </rPh>
    <rPh sb="14" eb="16">
      <t>テイチャク</t>
    </rPh>
    <rPh sb="19" eb="21">
      <t>エイキョウ</t>
    </rPh>
    <rPh sb="25" eb="27">
      <t>キュウスイ</t>
    </rPh>
    <rPh sb="27" eb="28">
      <t>リョウ</t>
    </rPh>
    <rPh sb="29" eb="31">
      <t>テイメイ</t>
    </rPh>
    <rPh sb="35" eb="36">
      <t>ナカ</t>
    </rPh>
    <rPh sb="37" eb="39">
      <t>カコ</t>
    </rPh>
    <rPh sb="40" eb="42">
      <t>ネンカン</t>
    </rPh>
    <rPh sb="48" eb="50">
      <t>ケイジョウ</t>
    </rPh>
    <rPh sb="50" eb="52">
      <t>シュウシ</t>
    </rPh>
    <rPh sb="52" eb="54">
      <t>ヒリツ</t>
    </rPh>
    <rPh sb="59" eb="61">
      <t>ゼンゴ</t>
    </rPh>
    <rPh sb="62" eb="64">
      <t>アカジ</t>
    </rPh>
    <rPh sb="65" eb="67">
      <t>ケイジョウ</t>
    </rPh>
    <rPh sb="78" eb="80">
      <t>リョウキン</t>
    </rPh>
    <rPh sb="80" eb="82">
      <t>カイシュウ</t>
    </rPh>
    <rPh sb="82" eb="83">
      <t>リツ</t>
    </rPh>
    <rPh sb="84" eb="85">
      <t>ツネ</t>
    </rPh>
    <rPh sb="91" eb="93">
      <t>シタマワ</t>
    </rPh>
    <rPh sb="102" eb="104">
      <t>ヒジョウ</t>
    </rPh>
    <rPh sb="105" eb="106">
      <t>キビ</t>
    </rPh>
    <rPh sb="108" eb="110">
      <t>ケイエイ</t>
    </rPh>
    <rPh sb="110" eb="112">
      <t>ジョウキョウ</t>
    </rPh>
    <rPh sb="116" eb="117">
      <t>イ</t>
    </rPh>
    <rPh sb="121" eb="123">
      <t>コテイ</t>
    </rPh>
    <rPh sb="123" eb="125">
      <t>シサン</t>
    </rPh>
    <rPh sb="131" eb="134">
      <t>ジョウスイジョウ</t>
    </rPh>
    <rPh sb="135" eb="137">
      <t>タイシン</t>
    </rPh>
    <rPh sb="137" eb="138">
      <t>カ</t>
    </rPh>
    <rPh sb="139" eb="141">
      <t>カンロ</t>
    </rPh>
    <rPh sb="142" eb="144">
      <t>コウシン</t>
    </rPh>
    <rPh sb="144" eb="145">
      <t>トウ</t>
    </rPh>
    <rPh sb="146" eb="149">
      <t>ケイカクテキ</t>
    </rPh>
    <rPh sb="150" eb="152">
      <t>ジッシ</t>
    </rPh>
    <rPh sb="160" eb="162">
      <t>コンゴ</t>
    </rPh>
    <rPh sb="163" eb="166">
      <t>ハイスイカン</t>
    </rPh>
    <rPh sb="167" eb="170">
      <t>タイシンカ</t>
    </rPh>
    <rPh sb="171" eb="173">
      <t>エンカン</t>
    </rPh>
    <rPh sb="173" eb="175">
      <t>カイシュウ</t>
    </rPh>
    <rPh sb="175" eb="176">
      <t>トウ</t>
    </rPh>
    <rPh sb="177" eb="179">
      <t>コウシン</t>
    </rPh>
    <rPh sb="179" eb="181">
      <t>ジギョウ</t>
    </rPh>
    <rPh sb="182" eb="184">
      <t>ジッシ</t>
    </rPh>
    <rPh sb="186" eb="188">
      <t>ヒツヨウ</t>
    </rPh>
    <rPh sb="193" eb="195">
      <t>ケイエイ</t>
    </rPh>
    <rPh sb="195" eb="197">
      <t>ジョウキョウ</t>
    </rPh>
    <rPh sb="198" eb="200">
      <t>カイゼン</t>
    </rPh>
    <rPh sb="200" eb="201">
      <t>オヨ</t>
    </rPh>
    <rPh sb="202" eb="204">
      <t>コウシン</t>
    </rPh>
    <rPh sb="204" eb="206">
      <t>ジギョウ</t>
    </rPh>
    <rPh sb="207" eb="209">
      <t>ヒツヨウ</t>
    </rPh>
    <rPh sb="210" eb="212">
      <t>ザイゲン</t>
    </rPh>
    <rPh sb="212" eb="214">
      <t>カクホ</t>
    </rPh>
    <rPh sb="215" eb="216">
      <t>フ</t>
    </rPh>
    <rPh sb="219" eb="221">
      <t>リョウキン</t>
    </rPh>
    <rPh sb="221" eb="223">
      <t>タイセイ</t>
    </rPh>
    <rPh sb="224" eb="226">
      <t>ミナオ</t>
    </rPh>
    <rPh sb="228" eb="23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</si>
</sst>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1.65</c:v>
                </c:pt>
                <c:pt idx="1">
                  <c:v>0.51</c:v>
                </c:pt>
                <c:pt idx="2">
                  <c:v>0.85</c:v>
                </c:pt>
                <c:pt idx="3">
                  <c:v>2.76</c:v>
                </c:pt>
                <c:pt idx="4" formatCode="#,##0.00;&quot;△&quot;#,##0.00">
                  <c:v>0</c:v>
                </c:pt>
              </c:numCache>
            </c:numRef>
          </c:val>
        </c:ser>
        <c:dLbls>
          <c:showLegendKey val="0"/>
          <c:showVal val="0"/>
          <c:showCatName val="0"/>
          <c:showSerName val="0"/>
          <c:showPercent val="0"/>
          <c:showBubbleSize val="0"/>
        </c:dLbls>
        <c:gapWidth val="150"/>
        <c:axId val="29616000"/>
        <c:axId val="1140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9616000"/>
        <c:axId val="114049024"/>
      </c:lineChart>
      <c:dateAx>
        <c:axId val="29616000"/>
        <c:scaling>
          <c:orientation val="minMax"/>
        </c:scaling>
        <c:delete val="1"/>
        <c:axPos val="b"/>
        <c:numFmt formatCode="ge" sourceLinked="1"/>
        <c:majorTickMark val="none"/>
        <c:minorTickMark val="none"/>
        <c:tickLblPos val="none"/>
        <c:crossAx val="114049024"/>
        <c:crosses val="autoZero"/>
        <c:auto val="1"/>
        <c:lblOffset val="100"/>
        <c:baseTimeUnit val="years"/>
      </c:dateAx>
      <c:valAx>
        <c:axId val="1140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46.44</c:v>
                </c:pt>
                <c:pt idx="1">
                  <c:v>45.79</c:v>
                </c:pt>
                <c:pt idx="2">
                  <c:v>46.11</c:v>
                </c:pt>
                <c:pt idx="3">
                  <c:v>45.05</c:v>
                </c:pt>
                <c:pt idx="4">
                  <c:v>44.54</c:v>
                </c:pt>
              </c:numCache>
            </c:numRef>
          </c:val>
        </c:ser>
        <c:dLbls>
          <c:showLegendKey val="0"/>
          <c:showVal val="0"/>
          <c:showCatName val="0"/>
          <c:showSerName val="0"/>
          <c:showPercent val="0"/>
          <c:showBubbleSize val="0"/>
        </c:dLbls>
        <c:gapWidth val="150"/>
        <c:axId val="30636288"/>
        <c:axId val="306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30636288"/>
        <c:axId val="30646656"/>
      </c:lineChart>
      <c:dateAx>
        <c:axId val="30636288"/>
        <c:scaling>
          <c:orientation val="minMax"/>
        </c:scaling>
        <c:delete val="1"/>
        <c:axPos val="b"/>
        <c:numFmt formatCode="ge" sourceLinked="1"/>
        <c:majorTickMark val="none"/>
        <c:minorTickMark val="none"/>
        <c:tickLblPos val="none"/>
        <c:crossAx val="30646656"/>
        <c:crosses val="autoZero"/>
        <c:auto val="1"/>
        <c:lblOffset val="100"/>
        <c:baseTimeUnit val="years"/>
      </c:dateAx>
      <c:valAx>
        <c:axId val="306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93.57</c:v>
                </c:pt>
                <c:pt idx="1">
                  <c:v>93.85</c:v>
                </c:pt>
                <c:pt idx="2">
                  <c:v>93.29</c:v>
                </c:pt>
                <c:pt idx="3">
                  <c:v>93.28</c:v>
                </c:pt>
                <c:pt idx="4">
                  <c:v>94.23</c:v>
                </c:pt>
              </c:numCache>
            </c:numRef>
          </c:val>
        </c:ser>
        <c:dLbls>
          <c:showLegendKey val="0"/>
          <c:showVal val="0"/>
          <c:showCatName val="0"/>
          <c:showSerName val="0"/>
          <c:showPercent val="0"/>
          <c:showBubbleSize val="0"/>
        </c:dLbls>
        <c:gapWidth val="150"/>
        <c:axId val="31012736"/>
        <c:axId val="310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31012736"/>
        <c:axId val="31019008"/>
      </c:lineChart>
      <c:dateAx>
        <c:axId val="31012736"/>
        <c:scaling>
          <c:orientation val="minMax"/>
        </c:scaling>
        <c:delete val="1"/>
        <c:axPos val="b"/>
        <c:numFmt formatCode="ge" sourceLinked="1"/>
        <c:majorTickMark val="none"/>
        <c:minorTickMark val="none"/>
        <c:tickLblPos val="none"/>
        <c:crossAx val="31019008"/>
        <c:crosses val="autoZero"/>
        <c:auto val="1"/>
        <c:lblOffset val="100"/>
        <c:baseTimeUnit val="years"/>
      </c:dateAx>
      <c:valAx>
        <c:axId val="310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99.99</c:v>
                </c:pt>
                <c:pt idx="1">
                  <c:v>102.12</c:v>
                </c:pt>
                <c:pt idx="2">
                  <c:v>96.21</c:v>
                </c:pt>
                <c:pt idx="3">
                  <c:v>103.61</c:v>
                </c:pt>
                <c:pt idx="4">
                  <c:v>101.83</c:v>
                </c:pt>
              </c:numCache>
            </c:numRef>
          </c:val>
        </c:ser>
        <c:dLbls>
          <c:showLegendKey val="0"/>
          <c:showVal val="0"/>
          <c:showCatName val="0"/>
          <c:showSerName val="0"/>
          <c:showPercent val="0"/>
          <c:showBubbleSize val="0"/>
        </c:dLbls>
        <c:gapWidth val="150"/>
        <c:axId val="30279168"/>
        <c:axId val="302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30279168"/>
        <c:axId val="30281088"/>
      </c:lineChart>
      <c:dateAx>
        <c:axId val="30279168"/>
        <c:scaling>
          <c:orientation val="minMax"/>
        </c:scaling>
        <c:delete val="1"/>
        <c:axPos val="b"/>
        <c:numFmt formatCode="ge" sourceLinked="1"/>
        <c:majorTickMark val="none"/>
        <c:minorTickMark val="none"/>
        <c:tickLblPos val="none"/>
        <c:crossAx val="30281088"/>
        <c:crosses val="autoZero"/>
        <c:auto val="1"/>
        <c:lblOffset val="100"/>
        <c:baseTimeUnit val="years"/>
      </c:dateAx>
      <c:valAx>
        <c:axId val="302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40.950000000000003</c:v>
                </c:pt>
                <c:pt idx="1">
                  <c:v>42.56</c:v>
                </c:pt>
                <c:pt idx="2">
                  <c:v>39.96</c:v>
                </c:pt>
                <c:pt idx="3">
                  <c:v>41.15</c:v>
                </c:pt>
                <c:pt idx="4">
                  <c:v>41.17</c:v>
                </c:pt>
              </c:numCache>
            </c:numRef>
          </c:val>
        </c:ser>
        <c:dLbls>
          <c:showLegendKey val="0"/>
          <c:showVal val="0"/>
          <c:showCatName val="0"/>
          <c:showSerName val="0"/>
          <c:showPercent val="0"/>
          <c:showBubbleSize val="0"/>
        </c:dLbls>
        <c:gapWidth val="150"/>
        <c:axId val="30303360"/>
        <c:axId val="303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30303360"/>
        <c:axId val="30305280"/>
      </c:lineChart>
      <c:dateAx>
        <c:axId val="30303360"/>
        <c:scaling>
          <c:orientation val="minMax"/>
        </c:scaling>
        <c:delete val="1"/>
        <c:axPos val="b"/>
        <c:numFmt formatCode="ge" sourceLinked="1"/>
        <c:majorTickMark val="none"/>
        <c:minorTickMark val="none"/>
        <c:tickLblPos val="none"/>
        <c:crossAx val="30305280"/>
        <c:crosses val="autoZero"/>
        <c:auto val="1"/>
        <c:lblOffset val="100"/>
        <c:baseTimeUnit val="years"/>
      </c:dateAx>
      <c:valAx>
        <c:axId val="303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0.51</c:v>
                </c:pt>
                <c:pt idx="2">
                  <c:v>1.65</c:v>
                </c:pt>
                <c:pt idx="3">
                  <c:v>2.4500000000000002</c:v>
                </c:pt>
                <c:pt idx="4" formatCode="#,##0.00;&quot;△&quot;#,##0.00">
                  <c:v>0</c:v>
                </c:pt>
              </c:numCache>
            </c:numRef>
          </c:val>
        </c:ser>
        <c:dLbls>
          <c:showLegendKey val="0"/>
          <c:showVal val="0"/>
          <c:showCatName val="0"/>
          <c:showSerName val="0"/>
          <c:showPercent val="0"/>
          <c:showBubbleSize val="0"/>
        </c:dLbls>
        <c:gapWidth val="150"/>
        <c:axId val="30679808"/>
        <c:axId val="306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30679808"/>
        <c:axId val="30681728"/>
      </c:lineChart>
      <c:dateAx>
        <c:axId val="30679808"/>
        <c:scaling>
          <c:orientation val="minMax"/>
        </c:scaling>
        <c:delete val="1"/>
        <c:axPos val="b"/>
        <c:numFmt formatCode="ge" sourceLinked="1"/>
        <c:majorTickMark val="none"/>
        <c:minorTickMark val="none"/>
        <c:tickLblPos val="none"/>
        <c:crossAx val="30681728"/>
        <c:crosses val="autoZero"/>
        <c:auto val="1"/>
        <c:lblOffset val="100"/>
        <c:baseTimeUnit val="years"/>
      </c:dateAx>
      <c:valAx>
        <c:axId val="306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20768"/>
        <c:axId val="3072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30720768"/>
        <c:axId val="30722688"/>
      </c:lineChart>
      <c:dateAx>
        <c:axId val="30720768"/>
        <c:scaling>
          <c:orientation val="minMax"/>
        </c:scaling>
        <c:delete val="1"/>
        <c:axPos val="b"/>
        <c:numFmt formatCode="ge" sourceLinked="1"/>
        <c:majorTickMark val="none"/>
        <c:minorTickMark val="none"/>
        <c:tickLblPos val="none"/>
        <c:crossAx val="30722688"/>
        <c:crosses val="autoZero"/>
        <c:auto val="1"/>
        <c:lblOffset val="100"/>
        <c:baseTimeUnit val="years"/>
      </c:dateAx>
      <c:valAx>
        <c:axId val="3072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1383.45</c:v>
                </c:pt>
                <c:pt idx="1">
                  <c:v>1608.39</c:v>
                </c:pt>
                <c:pt idx="2">
                  <c:v>947.23</c:v>
                </c:pt>
                <c:pt idx="3">
                  <c:v>468.24</c:v>
                </c:pt>
                <c:pt idx="4">
                  <c:v>416.24</c:v>
                </c:pt>
              </c:numCache>
            </c:numRef>
          </c:val>
        </c:ser>
        <c:dLbls>
          <c:showLegendKey val="0"/>
          <c:showVal val="0"/>
          <c:showCatName val="0"/>
          <c:showSerName val="0"/>
          <c:showPercent val="0"/>
          <c:showBubbleSize val="0"/>
        </c:dLbls>
        <c:gapWidth val="150"/>
        <c:axId val="30425856"/>
        <c:axId val="3042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30425856"/>
        <c:axId val="30427776"/>
      </c:lineChart>
      <c:dateAx>
        <c:axId val="30425856"/>
        <c:scaling>
          <c:orientation val="minMax"/>
        </c:scaling>
        <c:delete val="1"/>
        <c:axPos val="b"/>
        <c:numFmt formatCode="ge" sourceLinked="1"/>
        <c:majorTickMark val="none"/>
        <c:minorTickMark val="none"/>
        <c:tickLblPos val="none"/>
        <c:crossAx val="30427776"/>
        <c:crosses val="autoZero"/>
        <c:auto val="1"/>
        <c:lblOffset val="100"/>
        <c:baseTimeUnit val="years"/>
      </c:dateAx>
      <c:valAx>
        <c:axId val="3042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137.33000000000001</c:v>
                </c:pt>
                <c:pt idx="1">
                  <c:v>144.66</c:v>
                </c:pt>
                <c:pt idx="2">
                  <c:v>185.79</c:v>
                </c:pt>
                <c:pt idx="3">
                  <c:v>209.24</c:v>
                </c:pt>
                <c:pt idx="4">
                  <c:v>219.2</c:v>
                </c:pt>
              </c:numCache>
            </c:numRef>
          </c:val>
        </c:ser>
        <c:dLbls>
          <c:showLegendKey val="0"/>
          <c:showVal val="0"/>
          <c:showCatName val="0"/>
          <c:showSerName val="0"/>
          <c:showPercent val="0"/>
          <c:showBubbleSize val="0"/>
        </c:dLbls>
        <c:gapWidth val="150"/>
        <c:axId val="30461952"/>
        <c:axId val="304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30461952"/>
        <c:axId val="30463872"/>
      </c:lineChart>
      <c:dateAx>
        <c:axId val="30461952"/>
        <c:scaling>
          <c:orientation val="minMax"/>
        </c:scaling>
        <c:delete val="1"/>
        <c:axPos val="b"/>
        <c:numFmt formatCode="ge" sourceLinked="1"/>
        <c:majorTickMark val="none"/>
        <c:minorTickMark val="none"/>
        <c:tickLblPos val="none"/>
        <c:crossAx val="30463872"/>
        <c:crosses val="autoZero"/>
        <c:auto val="1"/>
        <c:lblOffset val="100"/>
        <c:baseTimeUnit val="years"/>
      </c:dateAx>
      <c:valAx>
        <c:axId val="3046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85.76</c:v>
                </c:pt>
                <c:pt idx="1">
                  <c:v>87.67</c:v>
                </c:pt>
                <c:pt idx="2">
                  <c:v>81.849999999999994</c:v>
                </c:pt>
                <c:pt idx="3">
                  <c:v>88.34</c:v>
                </c:pt>
                <c:pt idx="4">
                  <c:v>87.95</c:v>
                </c:pt>
              </c:numCache>
            </c:numRef>
          </c:val>
        </c:ser>
        <c:dLbls>
          <c:showLegendKey val="0"/>
          <c:showVal val="0"/>
          <c:showCatName val="0"/>
          <c:showSerName val="0"/>
          <c:showPercent val="0"/>
          <c:showBubbleSize val="0"/>
        </c:dLbls>
        <c:gapWidth val="150"/>
        <c:axId val="30547328"/>
        <c:axId val="305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30547328"/>
        <c:axId val="30569984"/>
      </c:lineChart>
      <c:dateAx>
        <c:axId val="30547328"/>
        <c:scaling>
          <c:orientation val="minMax"/>
        </c:scaling>
        <c:delete val="1"/>
        <c:axPos val="b"/>
        <c:numFmt formatCode="ge" sourceLinked="1"/>
        <c:majorTickMark val="none"/>
        <c:minorTickMark val="none"/>
        <c:tickLblPos val="none"/>
        <c:crossAx val="30569984"/>
        <c:crosses val="autoZero"/>
        <c:auto val="1"/>
        <c:lblOffset val="100"/>
        <c:baseTimeUnit val="years"/>
      </c:dateAx>
      <c:valAx>
        <c:axId val="30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171.2</c:v>
                </c:pt>
                <c:pt idx="1">
                  <c:v>167.8</c:v>
                </c:pt>
                <c:pt idx="2">
                  <c:v>179.27</c:v>
                </c:pt>
                <c:pt idx="3">
                  <c:v>166.32</c:v>
                </c:pt>
                <c:pt idx="4">
                  <c:v>167.29</c:v>
                </c:pt>
              </c:numCache>
            </c:numRef>
          </c:val>
        </c:ser>
        <c:dLbls>
          <c:showLegendKey val="0"/>
          <c:showVal val="0"/>
          <c:showCatName val="0"/>
          <c:showSerName val="0"/>
          <c:showPercent val="0"/>
          <c:showBubbleSize val="0"/>
        </c:dLbls>
        <c:gapWidth val="150"/>
        <c:axId val="30587520"/>
        <c:axId val="306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30587520"/>
        <c:axId val="30601984"/>
      </c:lineChart>
      <c:dateAx>
        <c:axId val="30587520"/>
        <c:scaling>
          <c:orientation val="minMax"/>
        </c:scaling>
        <c:delete val="1"/>
        <c:axPos val="b"/>
        <c:numFmt formatCode="ge" sourceLinked="1"/>
        <c:majorTickMark val="none"/>
        <c:minorTickMark val="none"/>
        <c:tickLblPos val="none"/>
        <c:crossAx val="30601984"/>
        <c:crosses val="autoZero"/>
        <c:auto val="1"/>
        <c:lblOffset val="100"/>
        <c:baseTimeUnit val="years"/>
      </c:dateAx>
      <c:valAx>
        <c:axId val="306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久御山町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16355</v>
      </c>
      <c r="AJ8" s="75"/>
      <c r="AK8" s="75"/>
      <c r="AL8" s="75"/>
      <c r="AM8" s="75"/>
      <c r="AN8" s="75"/>
      <c r="AO8" s="75"/>
      <c r="AP8" s="76"/>
      <c r="AQ8" s="57">
        <f>データ!R6</f>
        <v>13.86</v>
      </c>
      <c r="AR8" s="57"/>
      <c r="AS8" s="57"/>
      <c r="AT8" s="57"/>
      <c r="AU8" s="57"/>
      <c r="AV8" s="57"/>
      <c r="AW8" s="57"/>
      <c r="AX8" s="57"/>
      <c r="AY8" s="57">
        <f>データ!S6</f>
        <v>1180.01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77.290000000000006</v>
      </c>
      <c r="K10" s="57"/>
      <c r="L10" s="57"/>
      <c r="M10" s="57"/>
      <c r="N10" s="57"/>
      <c r="O10" s="57"/>
      <c r="P10" s="57"/>
      <c r="Q10" s="57"/>
      <c r="R10" s="57">
        <f>データ!O6</f>
        <v>99.91</v>
      </c>
      <c r="S10" s="57"/>
      <c r="T10" s="57"/>
      <c r="U10" s="57"/>
      <c r="V10" s="57"/>
      <c r="W10" s="57"/>
      <c r="X10" s="57"/>
      <c r="Y10" s="57"/>
      <c r="Z10" s="65">
        <f>データ!P6</f>
        <v>2453</v>
      </c>
      <c r="AA10" s="65"/>
      <c r="AB10" s="65"/>
      <c r="AC10" s="65"/>
      <c r="AD10" s="65"/>
      <c r="AE10" s="65"/>
      <c r="AF10" s="65"/>
      <c r="AG10" s="65"/>
      <c r="AH10" s="2"/>
      <c r="AI10" s="65">
        <f>データ!T6</f>
        <v>16306</v>
      </c>
      <c r="AJ10" s="65"/>
      <c r="AK10" s="65"/>
      <c r="AL10" s="65"/>
      <c r="AM10" s="65"/>
      <c r="AN10" s="65"/>
      <c r="AO10" s="65"/>
      <c r="AP10" s="65"/>
      <c r="AQ10" s="57">
        <f>データ!U6</f>
        <v>13.77</v>
      </c>
      <c r="AR10" s="57"/>
      <c r="AS10" s="57"/>
      <c r="AT10" s="57"/>
      <c r="AU10" s="57"/>
      <c r="AV10" s="57"/>
      <c r="AW10" s="57"/>
      <c r="AX10" s="57"/>
      <c r="AY10" s="57">
        <f>データ!V6</f>
        <v>1184.17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263222</v>
      </c>
      <c r="D6" s="31">
        <f t="shared" si="3"/>
        <v>46</v>
      </c>
      <c r="E6" s="31">
        <f t="shared" si="3"/>
        <v>1</v>
      </c>
      <c r="F6" s="31">
        <f t="shared" si="3"/>
        <v>0</v>
      </c>
      <c r="G6" s="31">
        <f t="shared" si="3"/>
        <v>1</v>
      </c>
      <c r="H6" s="31" t="str">
        <f t="shared" si="3"/>
        <v>京都府　久御山町</v>
      </c>
      <c r="I6" s="31" t="str">
        <f t="shared" si="3"/>
        <v>法適用</v>
      </c>
      <c r="J6" s="31" t="str">
        <f t="shared" si="3"/>
        <v>水道事業</v>
      </c>
      <c r="K6" s="31" t="str">
        <f t="shared" si="3"/>
        <v>末端給水事業</v>
      </c>
      <c r="L6" s="31" t="str">
        <f t="shared" si="3"/>
        <v>A6</v>
      </c>
      <c r="M6" s="32" t="str">
        <f t="shared" si="3"/>
        <v>-</v>
      </c>
      <c r="N6" s="32">
        <f t="shared" si="3"/>
        <v>77.290000000000006</v>
      </c>
      <c r="O6" s="32">
        <f t="shared" si="3"/>
        <v>99.91</v>
      </c>
      <c r="P6" s="32">
        <f t="shared" si="3"/>
        <v>2453</v>
      </c>
      <c r="Q6" s="32">
        <f t="shared" si="3"/>
        <v>16355</v>
      </c>
      <c r="R6" s="32">
        <f t="shared" si="3"/>
        <v>13.86</v>
      </c>
      <c r="S6" s="32">
        <f t="shared" si="3"/>
        <v>1180.01</v>
      </c>
      <c r="T6" s="32">
        <f t="shared" si="3"/>
        <v>16306</v>
      </c>
      <c r="U6" s="32">
        <f t="shared" si="3"/>
        <v>13.77</v>
      </c>
      <c r="V6" s="32">
        <f t="shared" si="3"/>
        <v>1184.17</v>
      </c>
      <c r="W6" s="33">
        <f>IF(W7="",NA(),W7)</f>
        <v>99.99</v>
      </c>
      <c r="X6" s="33">
        <f t="shared" ref="X6:AF6" si="4">IF(X7="",NA(),X7)</f>
        <v>102.12</v>
      </c>
      <c r="Y6" s="33">
        <f t="shared" si="4"/>
        <v>96.21</v>
      </c>
      <c r="Z6" s="33">
        <f t="shared" si="4"/>
        <v>103.61</v>
      </c>
      <c r="AA6" s="33">
        <f t="shared" si="4"/>
        <v>101.83</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1383.45</v>
      </c>
      <c r="AT6" s="33">
        <f t="shared" ref="AT6:BB6" si="6">IF(AT7="",NA(),AT7)</f>
        <v>1608.39</v>
      </c>
      <c r="AU6" s="33">
        <f t="shared" si="6"/>
        <v>947.23</v>
      </c>
      <c r="AV6" s="33">
        <f t="shared" si="6"/>
        <v>468.24</v>
      </c>
      <c r="AW6" s="33">
        <f t="shared" si="6"/>
        <v>416.24</v>
      </c>
      <c r="AX6" s="33">
        <f t="shared" si="6"/>
        <v>995.5</v>
      </c>
      <c r="AY6" s="33">
        <f t="shared" si="6"/>
        <v>915.5</v>
      </c>
      <c r="AZ6" s="33">
        <f t="shared" si="6"/>
        <v>963.24</v>
      </c>
      <c r="BA6" s="33">
        <f t="shared" si="6"/>
        <v>381.53</v>
      </c>
      <c r="BB6" s="33">
        <f t="shared" si="6"/>
        <v>391.54</v>
      </c>
      <c r="BC6" s="32" t="str">
        <f>IF(BC7="","",IF(BC7="-","【-】","【"&amp;SUBSTITUTE(TEXT(BC7,"#,##0.00"),"-","△")&amp;"】"))</f>
        <v>【262.74】</v>
      </c>
      <c r="BD6" s="33">
        <f>IF(BD7="",NA(),BD7)</f>
        <v>137.33000000000001</v>
      </c>
      <c r="BE6" s="33">
        <f t="shared" ref="BE6:BM6" si="7">IF(BE7="",NA(),BE7)</f>
        <v>144.66</v>
      </c>
      <c r="BF6" s="33">
        <f t="shared" si="7"/>
        <v>185.79</v>
      </c>
      <c r="BG6" s="33">
        <f t="shared" si="7"/>
        <v>209.24</v>
      </c>
      <c r="BH6" s="33">
        <f t="shared" si="7"/>
        <v>219.2</v>
      </c>
      <c r="BI6" s="33">
        <f t="shared" si="7"/>
        <v>414.59</v>
      </c>
      <c r="BJ6" s="33">
        <f t="shared" si="7"/>
        <v>404.78</v>
      </c>
      <c r="BK6" s="33">
        <f t="shared" si="7"/>
        <v>400.38</v>
      </c>
      <c r="BL6" s="33">
        <f t="shared" si="7"/>
        <v>393.27</v>
      </c>
      <c r="BM6" s="33">
        <f t="shared" si="7"/>
        <v>386.97</v>
      </c>
      <c r="BN6" s="32" t="str">
        <f>IF(BN7="","",IF(BN7="-","【-】","【"&amp;SUBSTITUTE(TEXT(BN7,"#,##0.00"),"-","△")&amp;"】"))</f>
        <v>【276.38】</v>
      </c>
      <c r="BO6" s="33">
        <f>IF(BO7="",NA(),BO7)</f>
        <v>85.76</v>
      </c>
      <c r="BP6" s="33">
        <f t="shared" ref="BP6:BX6" si="8">IF(BP7="",NA(),BP7)</f>
        <v>87.67</v>
      </c>
      <c r="BQ6" s="33">
        <f t="shared" si="8"/>
        <v>81.849999999999994</v>
      </c>
      <c r="BR6" s="33">
        <f t="shared" si="8"/>
        <v>88.34</v>
      </c>
      <c r="BS6" s="33">
        <f t="shared" si="8"/>
        <v>87.95</v>
      </c>
      <c r="BT6" s="33">
        <f t="shared" si="8"/>
        <v>97.71</v>
      </c>
      <c r="BU6" s="33">
        <f t="shared" si="8"/>
        <v>98.07</v>
      </c>
      <c r="BV6" s="33">
        <f t="shared" si="8"/>
        <v>96.56</v>
      </c>
      <c r="BW6" s="33">
        <f t="shared" si="8"/>
        <v>100.47</v>
      </c>
      <c r="BX6" s="33">
        <f t="shared" si="8"/>
        <v>101.72</v>
      </c>
      <c r="BY6" s="32" t="str">
        <f>IF(BY7="","",IF(BY7="-","【-】","【"&amp;SUBSTITUTE(TEXT(BY7,"#,##0.00"),"-","△")&amp;"】"))</f>
        <v>【104.99】</v>
      </c>
      <c r="BZ6" s="33">
        <f>IF(BZ7="",NA(),BZ7)</f>
        <v>171.2</v>
      </c>
      <c r="CA6" s="33">
        <f t="shared" ref="CA6:CI6" si="9">IF(CA7="",NA(),CA7)</f>
        <v>167.8</v>
      </c>
      <c r="CB6" s="33">
        <f t="shared" si="9"/>
        <v>179.27</v>
      </c>
      <c r="CC6" s="33">
        <f t="shared" si="9"/>
        <v>166.32</v>
      </c>
      <c r="CD6" s="33">
        <f t="shared" si="9"/>
        <v>167.29</v>
      </c>
      <c r="CE6" s="33">
        <f t="shared" si="9"/>
        <v>173.56</v>
      </c>
      <c r="CF6" s="33">
        <f t="shared" si="9"/>
        <v>172.26</v>
      </c>
      <c r="CG6" s="33">
        <f t="shared" si="9"/>
        <v>177.14</v>
      </c>
      <c r="CH6" s="33">
        <f t="shared" si="9"/>
        <v>169.82</v>
      </c>
      <c r="CI6" s="33">
        <f t="shared" si="9"/>
        <v>168.2</v>
      </c>
      <c r="CJ6" s="32" t="str">
        <f>IF(CJ7="","",IF(CJ7="-","【-】","【"&amp;SUBSTITUTE(TEXT(CJ7,"#,##0.00"),"-","△")&amp;"】"))</f>
        <v>【163.72】</v>
      </c>
      <c r="CK6" s="33">
        <f>IF(CK7="",NA(),CK7)</f>
        <v>46.44</v>
      </c>
      <c r="CL6" s="33">
        <f t="shared" ref="CL6:CT6" si="10">IF(CL7="",NA(),CL7)</f>
        <v>45.79</v>
      </c>
      <c r="CM6" s="33">
        <f t="shared" si="10"/>
        <v>46.11</v>
      </c>
      <c r="CN6" s="33">
        <f t="shared" si="10"/>
        <v>45.05</v>
      </c>
      <c r="CO6" s="33">
        <f t="shared" si="10"/>
        <v>44.54</v>
      </c>
      <c r="CP6" s="33">
        <f t="shared" si="10"/>
        <v>55.84</v>
      </c>
      <c r="CQ6" s="33">
        <f t="shared" si="10"/>
        <v>55.68</v>
      </c>
      <c r="CR6" s="33">
        <f t="shared" si="10"/>
        <v>55.64</v>
      </c>
      <c r="CS6" s="33">
        <f t="shared" si="10"/>
        <v>55.13</v>
      </c>
      <c r="CT6" s="33">
        <f t="shared" si="10"/>
        <v>54.77</v>
      </c>
      <c r="CU6" s="32" t="str">
        <f>IF(CU7="","",IF(CU7="-","【-】","【"&amp;SUBSTITUTE(TEXT(CU7,"#,##0.00"),"-","△")&amp;"】"))</f>
        <v>【59.76】</v>
      </c>
      <c r="CV6" s="33">
        <f>IF(CV7="",NA(),CV7)</f>
        <v>93.57</v>
      </c>
      <c r="CW6" s="33">
        <f t="shared" ref="CW6:DE6" si="11">IF(CW7="",NA(),CW7)</f>
        <v>93.85</v>
      </c>
      <c r="CX6" s="33">
        <f t="shared" si="11"/>
        <v>93.29</v>
      </c>
      <c r="CY6" s="33">
        <f t="shared" si="11"/>
        <v>93.28</v>
      </c>
      <c r="CZ6" s="33">
        <f t="shared" si="11"/>
        <v>94.23</v>
      </c>
      <c r="DA6" s="33">
        <f t="shared" si="11"/>
        <v>83.11</v>
      </c>
      <c r="DB6" s="33">
        <f t="shared" si="11"/>
        <v>83.18</v>
      </c>
      <c r="DC6" s="33">
        <f t="shared" si="11"/>
        <v>83.09</v>
      </c>
      <c r="DD6" s="33">
        <f t="shared" si="11"/>
        <v>83</v>
      </c>
      <c r="DE6" s="33">
        <f t="shared" si="11"/>
        <v>82.89</v>
      </c>
      <c r="DF6" s="32" t="str">
        <f>IF(DF7="","",IF(DF7="-","【-】","【"&amp;SUBSTITUTE(TEXT(DF7,"#,##0.00"),"-","△")&amp;"】"))</f>
        <v>【89.95】</v>
      </c>
      <c r="DG6" s="33">
        <f>IF(DG7="",NA(),DG7)</f>
        <v>40.950000000000003</v>
      </c>
      <c r="DH6" s="33">
        <f t="shared" ref="DH6:DP6" si="12">IF(DH7="",NA(),DH7)</f>
        <v>42.56</v>
      </c>
      <c r="DI6" s="33">
        <f t="shared" si="12"/>
        <v>39.96</v>
      </c>
      <c r="DJ6" s="33">
        <f t="shared" si="12"/>
        <v>41.15</v>
      </c>
      <c r="DK6" s="33">
        <f t="shared" si="12"/>
        <v>41.17</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3">
        <f t="shared" ref="DS6:EA6" si="13">IF(DS7="",NA(),DS7)</f>
        <v>0.51</v>
      </c>
      <c r="DT6" s="33">
        <f t="shared" si="13"/>
        <v>1.65</v>
      </c>
      <c r="DU6" s="33">
        <f t="shared" si="13"/>
        <v>2.4500000000000002</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1.65</v>
      </c>
      <c r="ED6" s="33">
        <f t="shared" ref="ED6:EL6" si="14">IF(ED7="",NA(),ED7)</f>
        <v>0.51</v>
      </c>
      <c r="EE6" s="33">
        <f t="shared" si="14"/>
        <v>0.85</v>
      </c>
      <c r="EF6" s="33">
        <f t="shared" si="14"/>
        <v>2.76</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263222</v>
      </c>
      <c r="D7" s="35">
        <v>46</v>
      </c>
      <c r="E7" s="35">
        <v>1</v>
      </c>
      <c r="F7" s="35">
        <v>0</v>
      </c>
      <c r="G7" s="35">
        <v>1</v>
      </c>
      <c r="H7" s="35" t="s">
        <v>93</v>
      </c>
      <c r="I7" s="35" t="s">
        <v>94</v>
      </c>
      <c r="J7" s="35" t="s">
        <v>95</v>
      </c>
      <c r="K7" s="35" t="s">
        <v>96</v>
      </c>
      <c r="L7" s="35" t="s">
        <v>97</v>
      </c>
      <c r="M7" s="36" t="s">
        <v>98</v>
      </c>
      <c r="N7" s="36">
        <v>77.290000000000006</v>
      </c>
      <c r="O7" s="36">
        <v>99.91</v>
      </c>
      <c r="P7" s="36">
        <v>2453</v>
      </c>
      <c r="Q7" s="36">
        <v>16355</v>
      </c>
      <c r="R7" s="36">
        <v>13.86</v>
      </c>
      <c r="S7" s="36">
        <v>1180.01</v>
      </c>
      <c r="T7" s="36">
        <v>16306</v>
      </c>
      <c r="U7" s="36">
        <v>13.77</v>
      </c>
      <c r="V7" s="36">
        <v>1184.17</v>
      </c>
      <c r="W7" s="36">
        <v>99.99</v>
      </c>
      <c r="X7" s="36">
        <v>102.12</v>
      </c>
      <c r="Y7" s="36">
        <v>96.21</v>
      </c>
      <c r="Z7" s="36">
        <v>103.61</v>
      </c>
      <c r="AA7" s="36">
        <v>101.83</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1383.45</v>
      </c>
      <c r="AT7" s="36">
        <v>1608.39</v>
      </c>
      <c r="AU7" s="36">
        <v>947.23</v>
      </c>
      <c r="AV7" s="36">
        <v>468.24</v>
      </c>
      <c r="AW7" s="36">
        <v>416.24</v>
      </c>
      <c r="AX7" s="36">
        <v>995.5</v>
      </c>
      <c r="AY7" s="36">
        <v>915.5</v>
      </c>
      <c r="AZ7" s="36">
        <v>963.24</v>
      </c>
      <c r="BA7" s="36">
        <v>381.53</v>
      </c>
      <c r="BB7" s="36">
        <v>391.54</v>
      </c>
      <c r="BC7" s="36">
        <v>262.74</v>
      </c>
      <c r="BD7" s="36">
        <v>137.33000000000001</v>
      </c>
      <c r="BE7" s="36">
        <v>144.66</v>
      </c>
      <c r="BF7" s="36">
        <v>185.79</v>
      </c>
      <c r="BG7" s="36">
        <v>209.24</v>
      </c>
      <c r="BH7" s="36">
        <v>219.2</v>
      </c>
      <c r="BI7" s="36">
        <v>414.59</v>
      </c>
      <c r="BJ7" s="36">
        <v>404.78</v>
      </c>
      <c r="BK7" s="36">
        <v>400.38</v>
      </c>
      <c r="BL7" s="36">
        <v>393.27</v>
      </c>
      <c r="BM7" s="36">
        <v>386.97</v>
      </c>
      <c r="BN7" s="36">
        <v>276.38</v>
      </c>
      <c r="BO7" s="36">
        <v>85.76</v>
      </c>
      <c r="BP7" s="36">
        <v>87.67</v>
      </c>
      <c r="BQ7" s="36">
        <v>81.849999999999994</v>
      </c>
      <c r="BR7" s="36">
        <v>88.34</v>
      </c>
      <c r="BS7" s="36">
        <v>87.95</v>
      </c>
      <c r="BT7" s="36">
        <v>97.71</v>
      </c>
      <c r="BU7" s="36">
        <v>98.07</v>
      </c>
      <c r="BV7" s="36">
        <v>96.56</v>
      </c>
      <c r="BW7" s="36">
        <v>100.47</v>
      </c>
      <c r="BX7" s="36">
        <v>101.72</v>
      </c>
      <c r="BY7" s="36">
        <v>104.99</v>
      </c>
      <c r="BZ7" s="36">
        <v>171.2</v>
      </c>
      <c r="CA7" s="36">
        <v>167.8</v>
      </c>
      <c r="CB7" s="36">
        <v>179.27</v>
      </c>
      <c r="CC7" s="36">
        <v>166.32</v>
      </c>
      <c r="CD7" s="36">
        <v>167.29</v>
      </c>
      <c r="CE7" s="36">
        <v>173.56</v>
      </c>
      <c r="CF7" s="36">
        <v>172.26</v>
      </c>
      <c r="CG7" s="36">
        <v>177.14</v>
      </c>
      <c r="CH7" s="36">
        <v>169.82</v>
      </c>
      <c r="CI7" s="36">
        <v>168.2</v>
      </c>
      <c r="CJ7" s="36">
        <v>163.72</v>
      </c>
      <c r="CK7" s="36">
        <v>46.44</v>
      </c>
      <c r="CL7" s="36">
        <v>45.79</v>
      </c>
      <c r="CM7" s="36">
        <v>46.11</v>
      </c>
      <c r="CN7" s="36">
        <v>45.05</v>
      </c>
      <c r="CO7" s="36">
        <v>44.54</v>
      </c>
      <c r="CP7" s="36">
        <v>55.84</v>
      </c>
      <c r="CQ7" s="36">
        <v>55.68</v>
      </c>
      <c r="CR7" s="36">
        <v>55.64</v>
      </c>
      <c r="CS7" s="36">
        <v>55.13</v>
      </c>
      <c r="CT7" s="36">
        <v>54.77</v>
      </c>
      <c r="CU7" s="36">
        <v>59.76</v>
      </c>
      <c r="CV7" s="36">
        <v>93.57</v>
      </c>
      <c r="CW7" s="36">
        <v>93.85</v>
      </c>
      <c r="CX7" s="36">
        <v>93.29</v>
      </c>
      <c r="CY7" s="36">
        <v>93.28</v>
      </c>
      <c r="CZ7" s="36">
        <v>94.23</v>
      </c>
      <c r="DA7" s="36">
        <v>83.11</v>
      </c>
      <c r="DB7" s="36">
        <v>83.18</v>
      </c>
      <c r="DC7" s="36">
        <v>83.09</v>
      </c>
      <c r="DD7" s="36">
        <v>83</v>
      </c>
      <c r="DE7" s="36">
        <v>82.89</v>
      </c>
      <c r="DF7" s="36">
        <v>89.95</v>
      </c>
      <c r="DG7" s="36">
        <v>40.950000000000003</v>
      </c>
      <c r="DH7" s="36">
        <v>42.56</v>
      </c>
      <c r="DI7" s="36">
        <v>39.96</v>
      </c>
      <c r="DJ7" s="36">
        <v>41.15</v>
      </c>
      <c r="DK7" s="36">
        <v>41.17</v>
      </c>
      <c r="DL7" s="36">
        <v>37.090000000000003</v>
      </c>
      <c r="DM7" s="36">
        <v>38.07</v>
      </c>
      <c r="DN7" s="36">
        <v>39.06</v>
      </c>
      <c r="DO7" s="36">
        <v>46.66</v>
      </c>
      <c r="DP7" s="36">
        <v>47.46</v>
      </c>
      <c r="DQ7" s="36">
        <v>47.18</v>
      </c>
      <c r="DR7" s="36">
        <v>0</v>
      </c>
      <c r="DS7" s="36">
        <v>0.51</v>
      </c>
      <c r="DT7" s="36">
        <v>1.65</v>
      </c>
      <c r="DU7" s="36">
        <v>2.4500000000000002</v>
      </c>
      <c r="DV7" s="36">
        <v>0</v>
      </c>
      <c r="DW7" s="36">
        <v>6.63</v>
      </c>
      <c r="DX7" s="36">
        <v>7.73</v>
      </c>
      <c r="DY7" s="36">
        <v>8.8699999999999992</v>
      </c>
      <c r="DZ7" s="36">
        <v>9.85</v>
      </c>
      <c r="EA7" s="36">
        <v>9.7100000000000009</v>
      </c>
      <c r="EB7" s="36">
        <v>13.18</v>
      </c>
      <c r="EC7" s="36">
        <v>1.65</v>
      </c>
      <c r="ED7" s="36">
        <v>0.51</v>
      </c>
      <c r="EE7" s="36">
        <v>0.85</v>
      </c>
      <c r="EF7" s="36">
        <v>2.76</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久御山町役場</cp:lastModifiedBy>
  <cp:lastPrinted>2017-02-08T03:42:28Z</cp:lastPrinted>
  <dcterms:created xsi:type="dcterms:W3CDTF">2017-02-01T08:44:22Z</dcterms:created>
  <dcterms:modified xsi:type="dcterms:W3CDTF">2017-02-08T03:49:30Z</dcterms:modified>
  <cp:category/>
</cp:coreProperties>
</file>