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<sst xmlns="http://schemas.openxmlformats.org/spreadsheetml/2006/main" count="217" uniqueCount="107">
  <si>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</si>
  <si>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</si>
  <si>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</si>
  <si>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</si>
  <si>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</si>
  <si>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</si>
  <si>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</si>
  <si>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</si>
  <si>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</si>
  <si>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</si>
  <si>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</si>
  <si>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</si>
  <si>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</si>
  <si>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</si>
  <si>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</si>
  <si>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</si>
  <si>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</si>
  <si>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</si>
  <si>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</si>
  <si>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</si>
  <si>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</si>
  <si>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</si>
  <si>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</si>
  <si>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</si>
  <si>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</si>
  <si>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</si>
  <si>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</si>
  <si>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</si>
  <si>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</si>
  <si>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</si>
  <si>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</si>
  <si>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</si>
  <si>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</si>
  <si>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</si>
  <si>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</si>
  <si>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</si>
  <si>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</si>
  <si>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</si>
  <si>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</si>
  <si>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</si>
  <si>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</si>
  <si>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</si>
  <si>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</si>
  <si>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</si>
  <si>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</si>
  <si>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</si>
  <si>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</si>
  <si>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</si>
  <si>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</si>
  <si>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</si>
  <si>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</si>
  <si>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</si>
  <si>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</si>
  <si>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</si>
  <si>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</si>
  <si>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</si>
  <si>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</si>
  <si>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</si>
  <si>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</si>
  <si>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</si>
  <si>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</si>
  <si>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</si>
  <si>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</si>
  <si>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</si>
  <si>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</si>
  <si>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</si>
  <si>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</si>
  <si>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</si>
  <si>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</si>
  <si>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</si>
  <si>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</si>
  <si>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</si>
  <si>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</si>
  <si>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</si>
  <si>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</si>
  <si>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</si>
  <si>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</si>
  <si>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</si>
  <si>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</si>
  <si>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</si>
  <si>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</si>
  <si>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</si>
  <si>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</si>
  <si>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</si>
  <si>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</si>
  <si>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</si>
  <si>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</si>
  <si>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</si>
  <si>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</si>
  <si>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</si>
  <si>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</si>
  <si>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</si>
  <si>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</si>
  <si>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大山崎町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</si>
  <si>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</si>
  <si>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</si>
  <si>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</si>
  <si>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</si>
  <si>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</si>
  <si>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</si>
  <si>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</si>
  <si>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</si>
  <si>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</si>
  <si>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</si>
  <si>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２７年度においては、経常収支比率は１０１．６９％と１００％を上回り黒字となったが、類似団体と比較して低い水準である。また、料金回収率は１００％を下回っており、このことは、給水に係る費用が給水収益以外の収入で賄われていることを意味しており、抜本的な経営改善を図る必要がある。
施設利用率は、類似団体平均値を下回っていることから施設の統廃合・ダウンサイジング等の検討が求められるが、有収率は、大規模な漏水により平成２６年度は低下したものの、漏水調査や計画的な管路の更新により類似団体よりも高い水準となっている。</t>
    <phoneticPr fontId="4"/>
  </si>
  <si>
    <t>昭和４０年代から昭和５０年代にかけて住宅開発等により布設した多くの管路が順次更新時期を迎えている。そのため、管路経年化率は全国的に上昇傾向であるものの、類似団体平均値を上回っており、他団体と比べて老朽化が進んでいるため、引き続き老朽管の更新を進めていく必要がある。
また、施設においても、水道施設整備計画に基づき、計画的に更新・統合を行い、老朽化の改善を進めている。</t>
    <phoneticPr fontId="4"/>
  </si>
  <si>
    <t xml:space="preserve">経営の健全性及び効率性に係る指標を分析すると、経常費用に占める固定費の割合が高く、累積欠損金比率が高いことから、大山崎町は厳しい経営状況にある。
また、事業を取り巻く環境としても、水需要の減少に伴い水道料金収入が減少する中で、高度経済成長期に建設した水道施設が更新時期を迎え多額の資金が必要となる。
このような状況において、「安心で安全な給水と健全経営」を継続するため、施設の統合を含めた取り組みを進めている。施設や水道管の更新、耐震化を推進し、水道水を安定的に供給するための財源として施設の統合等による経費の削減分など経営努力によるもののほか、不足する部分については適正な料金負担等も含めた経営の見直しを図ることで単年度収支黒字化、累計欠損金の圧縮を目指していく。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</si>
</sst>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1.86</c:v>
                </c:pt>
                <c:pt idx="1">
                  <c:v>0.56000000000000005</c:v>
                </c:pt>
                <c:pt idx="2">
                  <c:v>1.61</c:v>
                </c:pt>
                <c:pt idx="3">
                  <c:v>0.41</c:v>
                </c:pt>
                <c:pt idx="4">
                  <c:v>0.16</c:v>
                </c:pt>
              </c:numCache>
            </c:numRef>
          </c:val>
        </c:ser>
        <c:dLbls>
          <c:showLegendKey val="0"/>
          <c:showVal val="0"/>
          <c:showCatName val="0"/>
          <c:showSerName val="0"/>
          <c:showPercent val="0"/>
          <c:showBubbleSize val="0"/>
        </c:dLbls>
        <c:gapWidth val="150"/>
        <c:axId val="31449472"/>
        <c:axId val="3145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31449472"/>
        <c:axId val="31451008"/>
      </c:lineChart>
      <c:dateAx>
        <c:axId val="31449472"/>
        <c:scaling>
          <c:orientation val="minMax"/>
        </c:scaling>
        <c:delete val="1"/>
        <c:axPos val="b"/>
        <c:numFmt formatCode="ge" sourceLinked="1"/>
        <c:majorTickMark val="none"/>
        <c:minorTickMark val="none"/>
        <c:tickLblPos val="none"/>
        <c:crossAx val="31451008"/>
        <c:crosses val="autoZero"/>
        <c:auto val="1"/>
        <c:lblOffset val="100"/>
        <c:baseTimeUnit val="years"/>
      </c:dateAx>
      <c:valAx>
        <c:axId val="3145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53.18</c:v>
                </c:pt>
                <c:pt idx="1">
                  <c:v>52.84</c:v>
                </c:pt>
                <c:pt idx="2">
                  <c:v>55</c:v>
                </c:pt>
                <c:pt idx="3">
                  <c:v>55.64</c:v>
                </c:pt>
                <c:pt idx="4">
                  <c:v>50.93</c:v>
                </c:pt>
              </c:numCache>
            </c:numRef>
          </c:val>
        </c:ser>
        <c:dLbls>
          <c:showLegendKey val="0"/>
          <c:showVal val="0"/>
          <c:showCatName val="0"/>
          <c:showSerName val="0"/>
          <c:showPercent val="0"/>
          <c:showBubbleSize val="0"/>
        </c:dLbls>
        <c:gapWidth val="150"/>
        <c:axId val="48754688"/>
        <c:axId val="4875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48754688"/>
        <c:axId val="48756608"/>
      </c:lineChart>
      <c:dateAx>
        <c:axId val="48754688"/>
        <c:scaling>
          <c:orientation val="minMax"/>
        </c:scaling>
        <c:delete val="1"/>
        <c:axPos val="b"/>
        <c:numFmt formatCode="ge" sourceLinked="1"/>
        <c:majorTickMark val="none"/>
        <c:minorTickMark val="none"/>
        <c:tickLblPos val="none"/>
        <c:crossAx val="48756608"/>
        <c:crosses val="autoZero"/>
        <c:auto val="1"/>
        <c:lblOffset val="100"/>
        <c:baseTimeUnit val="years"/>
      </c:dateAx>
      <c:valAx>
        <c:axId val="4875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90.69</c:v>
                </c:pt>
                <c:pt idx="1">
                  <c:v>89.22</c:v>
                </c:pt>
                <c:pt idx="2">
                  <c:v>88.02</c:v>
                </c:pt>
                <c:pt idx="3">
                  <c:v>83.05</c:v>
                </c:pt>
                <c:pt idx="4">
                  <c:v>90.36</c:v>
                </c:pt>
              </c:numCache>
            </c:numRef>
          </c:val>
        </c:ser>
        <c:dLbls>
          <c:showLegendKey val="0"/>
          <c:showVal val="0"/>
          <c:showCatName val="0"/>
          <c:showSerName val="0"/>
          <c:showPercent val="0"/>
          <c:showBubbleSize val="0"/>
        </c:dLbls>
        <c:gapWidth val="150"/>
        <c:axId val="69491712"/>
        <c:axId val="694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69491712"/>
        <c:axId val="69493888"/>
      </c:lineChart>
      <c:dateAx>
        <c:axId val="69491712"/>
        <c:scaling>
          <c:orientation val="minMax"/>
        </c:scaling>
        <c:delete val="1"/>
        <c:axPos val="b"/>
        <c:numFmt formatCode="ge" sourceLinked="1"/>
        <c:majorTickMark val="none"/>
        <c:minorTickMark val="none"/>
        <c:tickLblPos val="none"/>
        <c:crossAx val="69493888"/>
        <c:crosses val="autoZero"/>
        <c:auto val="1"/>
        <c:lblOffset val="100"/>
        <c:baseTimeUnit val="years"/>
      </c:dateAx>
      <c:valAx>
        <c:axId val="694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4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94.23</c:v>
                </c:pt>
                <c:pt idx="1">
                  <c:v>94.04</c:v>
                </c:pt>
                <c:pt idx="2">
                  <c:v>94.06</c:v>
                </c:pt>
                <c:pt idx="3">
                  <c:v>95.02</c:v>
                </c:pt>
                <c:pt idx="4">
                  <c:v>101.69</c:v>
                </c:pt>
              </c:numCache>
            </c:numRef>
          </c:val>
        </c:ser>
        <c:dLbls>
          <c:showLegendKey val="0"/>
          <c:showVal val="0"/>
          <c:showCatName val="0"/>
          <c:showSerName val="0"/>
          <c:showPercent val="0"/>
          <c:showBubbleSize val="0"/>
        </c:dLbls>
        <c:gapWidth val="150"/>
        <c:axId val="32119808"/>
        <c:axId val="3212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32119808"/>
        <c:axId val="32126080"/>
      </c:lineChart>
      <c:dateAx>
        <c:axId val="32119808"/>
        <c:scaling>
          <c:orientation val="minMax"/>
        </c:scaling>
        <c:delete val="1"/>
        <c:axPos val="b"/>
        <c:numFmt formatCode="ge" sourceLinked="1"/>
        <c:majorTickMark val="none"/>
        <c:minorTickMark val="none"/>
        <c:tickLblPos val="none"/>
        <c:crossAx val="32126080"/>
        <c:crosses val="autoZero"/>
        <c:auto val="1"/>
        <c:lblOffset val="100"/>
        <c:baseTimeUnit val="years"/>
      </c:dateAx>
      <c:valAx>
        <c:axId val="32126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11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59.19</c:v>
                </c:pt>
                <c:pt idx="1">
                  <c:v>60.81</c:v>
                </c:pt>
                <c:pt idx="2">
                  <c:v>61.62</c:v>
                </c:pt>
                <c:pt idx="3">
                  <c:v>62.42</c:v>
                </c:pt>
                <c:pt idx="4">
                  <c:v>56.13</c:v>
                </c:pt>
              </c:numCache>
            </c:numRef>
          </c:val>
        </c:ser>
        <c:dLbls>
          <c:showLegendKey val="0"/>
          <c:showVal val="0"/>
          <c:showCatName val="0"/>
          <c:showSerName val="0"/>
          <c:showPercent val="0"/>
          <c:showBubbleSize val="0"/>
        </c:dLbls>
        <c:gapWidth val="150"/>
        <c:axId val="32144000"/>
        <c:axId val="3215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32144000"/>
        <c:axId val="32150272"/>
      </c:lineChart>
      <c:dateAx>
        <c:axId val="32144000"/>
        <c:scaling>
          <c:orientation val="minMax"/>
        </c:scaling>
        <c:delete val="1"/>
        <c:axPos val="b"/>
        <c:numFmt formatCode="ge" sourceLinked="1"/>
        <c:majorTickMark val="none"/>
        <c:minorTickMark val="none"/>
        <c:tickLblPos val="none"/>
        <c:crossAx val="32150272"/>
        <c:crosses val="autoZero"/>
        <c:auto val="1"/>
        <c:lblOffset val="100"/>
        <c:baseTimeUnit val="years"/>
      </c:dateAx>
      <c:valAx>
        <c:axId val="3215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20.98</c:v>
                </c:pt>
                <c:pt idx="1">
                  <c:v>24.42</c:v>
                </c:pt>
                <c:pt idx="2">
                  <c:v>24.09</c:v>
                </c:pt>
                <c:pt idx="3">
                  <c:v>29.22</c:v>
                </c:pt>
                <c:pt idx="4">
                  <c:v>30.57</c:v>
                </c:pt>
              </c:numCache>
            </c:numRef>
          </c:val>
        </c:ser>
        <c:dLbls>
          <c:showLegendKey val="0"/>
          <c:showVal val="0"/>
          <c:showCatName val="0"/>
          <c:showSerName val="0"/>
          <c:showPercent val="0"/>
          <c:showBubbleSize val="0"/>
        </c:dLbls>
        <c:gapWidth val="150"/>
        <c:axId val="32270592"/>
        <c:axId val="3230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32270592"/>
        <c:axId val="32301440"/>
      </c:lineChart>
      <c:dateAx>
        <c:axId val="32270592"/>
        <c:scaling>
          <c:orientation val="minMax"/>
        </c:scaling>
        <c:delete val="1"/>
        <c:axPos val="b"/>
        <c:numFmt formatCode="ge" sourceLinked="1"/>
        <c:majorTickMark val="none"/>
        <c:minorTickMark val="none"/>
        <c:tickLblPos val="none"/>
        <c:crossAx val="32301440"/>
        <c:crosses val="autoZero"/>
        <c:auto val="1"/>
        <c:lblOffset val="100"/>
        <c:baseTimeUnit val="years"/>
      </c:dateAx>
      <c:valAx>
        <c:axId val="3230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7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217.36</c:v>
                </c:pt>
                <c:pt idx="1">
                  <c:v>232.18</c:v>
                </c:pt>
                <c:pt idx="2">
                  <c:v>231.36</c:v>
                </c:pt>
                <c:pt idx="3">
                  <c:v>92.29</c:v>
                </c:pt>
                <c:pt idx="4">
                  <c:v>88.21</c:v>
                </c:pt>
              </c:numCache>
            </c:numRef>
          </c:val>
        </c:ser>
        <c:dLbls>
          <c:showLegendKey val="0"/>
          <c:showVal val="0"/>
          <c:showCatName val="0"/>
          <c:showSerName val="0"/>
          <c:showPercent val="0"/>
          <c:showBubbleSize val="0"/>
        </c:dLbls>
        <c:gapWidth val="150"/>
        <c:axId val="32323840"/>
        <c:axId val="3233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32323840"/>
        <c:axId val="32330112"/>
      </c:lineChart>
      <c:dateAx>
        <c:axId val="32323840"/>
        <c:scaling>
          <c:orientation val="minMax"/>
        </c:scaling>
        <c:delete val="1"/>
        <c:axPos val="b"/>
        <c:numFmt formatCode="ge" sourceLinked="1"/>
        <c:majorTickMark val="none"/>
        <c:minorTickMark val="none"/>
        <c:tickLblPos val="none"/>
        <c:crossAx val="32330112"/>
        <c:crosses val="autoZero"/>
        <c:auto val="1"/>
        <c:lblOffset val="100"/>
        <c:baseTimeUnit val="years"/>
      </c:dateAx>
      <c:valAx>
        <c:axId val="32330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2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585.41</c:v>
                </c:pt>
                <c:pt idx="1">
                  <c:v>610.03</c:v>
                </c:pt>
                <c:pt idx="2">
                  <c:v>648.14</c:v>
                </c:pt>
                <c:pt idx="3">
                  <c:v>417.98</c:v>
                </c:pt>
                <c:pt idx="4">
                  <c:v>648.89</c:v>
                </c:pt>
              </c:numCache>
            </c:numRef>
          </c:val>
        </c:ser>
        <c:dLbls>
          <c:showLegendKey val="0"/>
          <c:showVal val="0"/>
          <c:showCatName val="0"/>
          <c:showSerName val="0"/>
          <c:showPercent val="0"/>
          <c:showBubbleSize val="0"/>
        </c:dLbls>
        <c:gapWidth val="150"/>
        <c:axId val="32343936"/>
        <c:axId val="3234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32343936"/>
        <c:axId val="32346112"/>
      </c:lineChart>
      <c:dateAx>
        <c:axId val="32343936"/>
        <c:scaling>
          <c:orientation val="minMax"/>
        </c:scaling>
        <c:delete val="1"/>
        <c:axPos val="b"/>
        <c:numFmt formatCode="ge" sourceLinked="1"/>
        <c:majorTickMark val="none"/>
        <c:minorTickMark val="none"/>
        <c:tickLblPos val="none"/>
        <c:crossAx val="32346112"/>
        <c:crosses val="autoZero"/>
        <c:auto val="1"/>
        <c:lblOffset val="100"/>
        <c:baseTimeUnit val="years"/>
      </c:dateAx>
      <c:valAx>
        <c:axId val="32346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106.05</c:v>
                </c:pt>
                <c:pt idx="1">
                  <c:v>114.46</c:v>
                </c:pt>
                <c:pt idx="2">
                  <c:v>118.55</c:v>
                </c:pt>
                <c:pt idx="3">
                  <c:v>154.88</c:v>
                </c:pt>
                <c:pt idx="4">
                  <c:v>235.12</c:v>
                </c:pt>
              </c:numCache>
            </c:numRef>
          </c:val>
        </c:ser>
        <c:dLbls>
          <c:showLegendKey val="0"/>
          <c:showVal val="0"/>
          <c:showCatName val="0"/>
          <c:showSerName val="0"/>
          <c:showPercent val="0"/>
          <c:showBubbleSize val="0"/>
        </c:dLbls>
        <c:gapWidth val="150"/>
        <c:axId val="32359936"/>
        <c:axId val="3236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32359936"/>
        <c:axId val="32361856"/>
      </c:lineChart>
      <c:dateAx>
        <c:axId val="32359936"/>
        <c:scaling>
          <c:orientation val="minMax"/>
        </c:scaling>
        <c:delete val="1"/>
        <c:axPos val="b"/>
        <c:numFmt formatCode="ge" sourceLinked="1"/>
        <c:majorTickMark val="none"/>
        <c:minorTickMark val="none"/>
        <c:tickLblPos val="none"/>
        <c:crossAx val="32361856"/>
        <c:crosses val="autoZero"/>
        <c:auto val="1"/>
        <c:lblOffset val="100"/>
        <c:baseTimeUnit val="years"/>
      </c:dateAx>
      <c:valAx>
        <c:axId val="32361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82.39</c:v>
                </c:pt>
                <c:pt idx="1">
                  <c:v>85.28</c:v>
                </c:pt>
                <c:pt idx="2">
                  <c:v>84.83</c:v>
                </c:pt>
                <c:pt idx="3">
                  <c:v>89.34</c:v>
                </c:pt>
                <c:pt idx="4">
                  <c:v>87.28</c:v>
                </c:pt>
              </c:numCache>
            </c:numRef>
          </c:val>
        </c:ser>
        <c:dLbls>
          <c:showLegendKey val="0"/>
          <c:showVal val="0"/>
          <c:showCatName val="0"/>
          <c:showSerName val="0"/>
          <c:showPercent val="0"/>
          <c:showBubbleSize val="0"/>
        </c:dLbls>
        <c:gapWidth val="150"/>
        <c:axId val="45515904"/>
        <c:axId val="4551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45515904"/>
        <c:axId val="45517824"/>
      </c:lineChart>
      <c:dateAx>
        <c:axId val="45515904"/>
        <c:scaling>
          <c:orientation val="minMax"/>
        </c:scaling>
        <c:delete val="1"/>
        <c:axPos val="b"/>
        <c:numFmt formatCode="ge" sourceLinked="1"/>
        <c:majorTickMark val="none"/>
        <c:minorTickMark val="none"/>
        <c:tickLblPos val="none"/>
        <c:crossAx val="45517824"/>
        <c:crosses val="autoZero"/>
        <c:auto val="1"/>
        <c:lblOffset val="100"/>
        <c:baseTimeUnit val="years"/>
      </c:dateAx>
      <c:valAx>
        <c:axId val="4551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1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295.23</c:v>
                </c:pt>
                <c:pt idx="1">
                  <c:v>280.14999999999998</c:v>
                </c:pt>
                <c:pt idx="2">
                  <c:v>283.18</c:v>
                </c:pt>
                <c:pt idx="3">
                  <c:v>266.82</c:v>
                </c:pt>
                <c:pt idx="4">
                  <c:v>264.42</c:v>
                </c:pt>
              </c:numCache>
            </c:numRef>
          </c:val>
        </c:ser>
        <c:dLbls>
          <c:showLegendKey val="0"/>
          <c:showVal val="0"/>
          <c:showCatName val="0"/>
          <c:showSerName val="0"/>
          <c:showPercent val="0"/>
          <c:showBubbleSize val="0"/>
        </c:dLbls>
        <c:gapWidth val="150"/>
        <c:axId val="48595328"/>
        <c:axId val="4859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48595328"/>
        <c:axId val="48597248"/>
      </c:lineChart>
      <c:dateAx>
        <c:axId val="48595328"/>
        <c:scaling>
          <c:orientation val="minMax"/>
        </c:scaling>
        <c:delete val="1"/>
        <c:axPos val="b"/>
        <c:numFmt formatCode="ge" sourceLinked="1"/>
        <c:majorTickMark val="none"/>
        <c:minorTickMark val="none"/>
        <c:tickLblPos val="none"/>
        <c:crossAx val="48597248"/>
        <c:crosses val="autoZero"/>
        <c:auto val="1"/>
        <c:lblOffset val="100"/>
        <c:baseTimeUnit val="years"/>
      </c:dateAx>
      <c:valAx>
        <c:axId val="4859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9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京都府　大山崎町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15563</v>
      </c>
      <c r="AJ8" s="75"/>
      <c r="AK8" s="75"/>
      <c r="AL8" s="75"/>
      <c r="AM8" s="75"/>
      <c r="AN8" s="75"/>
      <c r="AO8" s="75"/>
      <c r="AP8" s="76"/>
      <c r="AQ8" s="57">
        <f>データ!R6</f>
        <v>5.97</v>
      </c>
      <c r="AR8" s="57"/>
      <c r="AS8" s="57"/>
      <c r="AT8" s="57"/>
      <c r="AU8" s="57"/>
      <c r="AV8" s="57"/>
      <c r="AW8" s="57"/>
      <c r="AX8" s="57"/>
      <c r="AY8" s="57">
        <f>データ!S6</f>
        <v>2606.87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53.89</v>
      </c>
      <c r="K10" s="57"/>
      <c r="L10" s="57"/>
      <c r="M10" s="57"/>
      <c r="N10" s="57"/>
      <c r="O10" s="57"/>
      <c r="P10" s="57"/>
      <c r="Q10" s="57"/>
      <c r="R10" s="57">
        <f>データ!O6</f>
        <v>100</v>
      </c>
      <c r="S10" s="57"/>
      <c r="T10" s="57"/>
      <c r="U10" s="57"/>
      <c r="V10" s="57"/>
      <c r="W10" s="57"/>
      <c r="X10" s="57"/>
      <c r="Y10" s="57"/>
      <c r="Z10" s="65">
        <f>データ!P6</f>
        <v>4158</v>
      </c>
      <c r="AA10" s="65"/>
      <c r="AB10" s="65"/>
      <c r="AC10" s="65"/>
      <c r="AD10" s="65"/>
      <c r="AE10" s="65"/>
      <c r="AF10" s="65"/>
      <c r="AG10" s="65"/>
      <c r="AH10" s="2"/>
      <c r="AI10" s="65">
        <f>データ!T6</f>
        <v>15525</v>
      </c>
      <c r="AJ10" s="65"/>
      <c r="AK10" s="65"/>
      <c r="AL10" s="65"/>
      <c r="AM10" s="65"/>
      <c r="AN10" s="65"/>
      <c r="AO10" s="65"/>
      <c r="AP10" s="65"/>
      <c r="AQ10" s="57">
        <f>データ!U6</f>
        <v>4</v>
      </c>
      <c r="AR10" s="57"/>
      <c r="AS10" s="57"/>
      <c r="AT10" s="57"/>
      <c r="AU10" s="57"/>
      <c r="AV10" s="57"/>
      <c r="AW10" s="57"/>
      <c r="AX10" s="57"/>
      <c r="AY10" s="57">
        <f>データ!V6</f>
        <v>3881.25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263036</v>
      </c>
      <c r="D6" s="31">
        <f t="shared" si="3"/>
        <v>46</v>
      </c>
      <c r="E6" s="31">
        <f t="shared" si="3"/>
        <v>1</v>
      </c>
      <c r="F6" s="31">
        <f t="shared" si="3"/>
        <v>0</v>
      </c>
      <c r="G6" s="31">
        <f t="shared" si="3"/>
        <v>1</v>
      </c>
      <c r="H6" s="31" t="str">
        <f t="shared" si="3"/>
        <v>京都府　大山崎町</v>
      </c>
      <c r="I6" s="31" t="str">
        <f t="shared" si="3"/>
        <v>法適用</v>
      </c>
      <c r="J6" s="31" t="str">
        <f t="shared" si="3"/>
        <v>水道事業</v>
      </c>
      <c r="K6" s="31" t="str">
        <f t="shared" si="3"/>
        <v>末端給水事業</v>
      </c>
      <c r="L6" s="31" t="str">
        <f t="shared" si="3"/>
        <v>A6</v>
      </c>
      <c r="M6" s="32" t="str">
        <f t="shared" si="3"/>
        <v>-</v>
      </c>
      <c r="N6" s="32">
        <f t="shared" si="3"/>
        <v>53.89</v>
      </c>
      <c r="O6" s="32">
        <f t="shared" si="3"/>
        <v>100</v>
      </c>
      <c r="P6" s="32">
        <f t="shared" si="3"/>
        <v>4158</v>
      </c>
      <c r="Q6" s="32">
        <f t="shared" si="3"/>
        <v>15563</v>
      </c>
      <c r="R6" s="32">
        <f t="shared" si="3"/>
        <v>5.97</v>
      </c>
      <c r="S6" s="32">
        <f t="shared" si="3"/>
        <v>2606.87</v>
      </c>
      <c r="T6" s="32">
        <f t="shared" si="3"/>
        <v>15525</v>
      </c>
      <c r="U6" s="32">
        <f t="shared" si="3"/>
        <v>4</v>
      </c>
      <c r="V6" s="32">
        <f t="shared" si="3"/>
        <v>3881.25</v>
      </c>
      <c r="W6" s="33">
        <f>IF(W7="",NA(),W7)</f>
        <v>94.23</v>
      </c>
      <c r="X6" s="33">
        <f t="shared" ref="X6:AF6" si="4">IF(X7="",NA(),X7)</f>
        <v>94.04</v>
      </c>
      <c r="Y6" s="33">
        <f t="shared" si="4"/>
        <v>94.06</v>
      </c>
      <c r="Z6" s="33">
        <f t="shared" si="4"/>
        <v>95.02</v>
      </c>
      <c r="AA6" s="33">
        <f t="shared" si="4"/>
        <v>101.69</v>
      </c>
      <c r="AB6" s="33">
        <f t="shared" si="4"/>
        <v>107.37</v>
      </c>
      <c r="AC6" s="33">
        <f t="shared" si="4"/>
        <v>107.57</v>
      </c>
      <c r="AD6" s="33">
        <f t="shared" si="4"/>
        <v>106.55</v>
      </c>
      <c r="AE6" s="33">
        <f t="shared" si="4"/>
        <v>110.01</v>
      </c>
      <c r="AF6" s="33">
        <f t="shared" si="4"/>
        <v>111.21</v>
      </c>
      <c r="AG6" s="32" t="str">
        <f>IF(AG7="","",IF(AG7="-","【-】","【"&amp;SUBSTITUTE(TEXT(AG7,"#,##0.00"),"-","△")&amp;"】"))</f>
        <v>【113.56】</v>
      </c>
      <c r="AH6" s="33">
        <f>IF(AH7="",NA(),AH7)</f>
        <v>217.36</v>
      </c>
      <c r="AI6" s="33">
        <f t="shared" ref="AI6:AQ6" si="5">IF(AI7="",NA(),AI7)</f>
        <v>232.18</v>
      </c>
      <c r="AJ6" s="33">
        <f t="shared" si="5"/>
        <v>231.36</v>
      </c>
      <c r="AK6" s="33">
        <f t="shared" si="5"/>
        <v>92.29</v>
      </c>
      <c r="AL6" s="33">
        <f t="shared" si="5"/>
        <v>88.21</v>
      </c>
      <c r="AM6" s="33">
        <f t="shared" si="5"/>
        <v>8.5</v>
      </c>
      <c r="AN6" s="33">
        <f t="shared" si="5"/>
        <v>9.34</v>
      </c>
      <c r="AO6" s="33">
        <f t="shared" si="5"/>
        <v>9.56</v>
      </c>
      <c r="AP6" s="33">
        <f t="shared" si="5"/>
        <v>2.8</v>
      </c>
      <c r="AQ6" s="33">
        <f t="shared" si="5"/>
        <v>1.93</v>
      </c>
      <c r="AR6" s="32" t="str">
        <f>IF(AR7="","",IF(AR7="-","【-】","【"&amp;SUBSTITUTE(TEXT(AR7,"#,##0.00"),"-","△")&amp;"】"))</f>
        <v>【0.87】</v>
      </c>
      <c r="AS6" s="33">
        <f>IF(AS7="",NA(),AS7)</f>
        <v>585.41</v>
      </c>
      <c r="AT6" s="33">
        <f t="shared" ref="AT6:BB6" si="6">IF(AT7="",NA(),AT7)</f>
        <v>610.03</v>
      </c>
      <c r="AU6" s="33">
        <f t="shared" si="6"/>
        <v>648.14</v>
      </c>
      <c r="AV6" s="33">
        <f t="shared" si="6"/>
        <v>417.98</v>
      </c>
      <c r="AW6" s="33">
        <f t="shared" si="6"/>
        <v>648.89</v>
      </c>
      <c r="AX6" s="33">
        <f t="shared" si="6"/>
        <v>995.5</v>
      </c>
      <c r="AY6" s="33">
        <f t="shared" si="6"/>
        <v>915.5</v>
      </c>
      <c r="AZ6" s="33">
        <f t="shared" si="6"/>
        <v>963.24</v>
      </c>
      <c r="BA6" s="33">
        <f t="shared" si="6"/>
        <v>381.53</v>
      </c>
      <c r="BB6" s="33">
        <f t="shared" si="6"/>
        <v>391.54</v>
      </c>
      <c r="BC6" s="32" t="str">
        <f>IF(BC7="","",IF(BC7="-","【-】","【"&amp;SUBSTITUTE(TEXT(BC7,"#,##0.00"),"-","△")&amp;"】"))</f>
        <v>【262.74】</v>
      </c>
      <c r="BD6" s="33">
        <f>IF(BD7="",NA(),BD7)</f>
        <v>106.05</v>
      </c>
      <c r="BE6" s="33">
        <f t="shared" ref="BE6:BM6" si="7">IF(BE7="",NA(),BE7)</f>
        <v>114.46</v>
      </c>
      <c r="BF6" s="33">
        <f t="shared" si="7"/>
        <v>118.55</v>
      </c>
      <c r="BG6" s="33">
        <f t="shared" si="7"/>
        <v>154.88</v>
      </c>
      <c r="BH6" s="33">
        <f t="shared" si="7"/>
        <v>235.12</v>
      </c>
      <c r="BI6" s="33">
        <f t="shared" si="7"/>
        <v>414.59</v>
      </c>
      <c r="BJ6" s="33">
        <f t="shared" si="7"/>
        <v>404.78</v>
      </c>
      <c r="BK6" s="33">
        <f t="shared" si="7"/>
        <v>400.38</v>
      </c>
      <c r="BL6" s="33">
        <f t="shared" si="7"/>
        <v>393.27</v>
      </c>
      <c r="BM6" s="33">
        <f t="shared" si="7"/>
        <v>386.97</v>
      </c>
      <c r="BN6" s="32" t="str">
        <f>IF(BN7="","",IF(BN7="-","【-】","【"&amp;SUBSTITUTE(TEXT(BN7,"#,##0.00"),"-","△")&amp;"】"))</f>
        <v>【276.38】</v>
      </c>
      <c r="BO6" s="33">
        <f>IF(BO7="",NA(),BO7)</f>
        <v>82.39</v>
      </c>
      <c r="BP6" s="33">
        <f t="shared" ref="BP6:BX6" si="8">IF(BP7="",NA(),BP7)</f>
        <v>85.28</v>
      </c>
      <c r="BQ6" s="33">
        <f t="shared" si="8"/>
        <v>84.83</v>
      </c>
      <c r="BR6" s="33">
        <f t="shared" si="8"/>
        <v>89.34</v>
      </c>
      <c r="BS6" s="33">
        <f t="shared" si="8"/>
        <v>87.28</v>
      </c>
      <c r="BT6" s="33">
        <f t="shared" si="8"/>
        <v>97.71</v>
      </c>
      <c r="BU6" s="33">
        <f t="shared" si="8"/>
        <v>98.07</v>
      </c>
      <c r="BV6" s="33">
        <f t="shared" si="8"/>
        <v>96.56</v>
      </c>
      <c r="BW6" s="33">
        <f t="shared" si="8"/>
        <v>100.47</v>
      </c>
      <c r="BX6" s="33">
        <f t="shared" si="8"/>
        <v>101.72</v>
      </c>
      <c r="BY6" s="32" t="str">
        <f>IF(BY7="","",IF(BY7="-","【-】","【"&amp;SUBSTITUTE(TEXT(BY7,"#,##0.00"),"-","△")&amp;"】"))</f>
        <v>【104.99】</v>
      </c>
      <c r="BZ6" s="33">
        <f>IF(BZ7="",NA(),BZ7)</f>
        <v>295.23</v>
      </c>
      <c r="CA6" s="33">
        <f t="shared" ref="CA6:CI6" si="9">IF(CA7="",NA(),CA7)</f>
        <v>280.14999999999998</v>
      </c>
      <c r="CB6" s="33">
        <f t="shared" si="9"/>
        <v>283.18</v>
      </c>
      <c r="CC6" s="33">
        <f t="shared" si="9"/>
        <v>266.82</v>
      </c>
      <c r="CD6" s="33">
        <f t="shared" si="9"/>
        <v>264.42</v>
      </c>
      <c r="CE6" s="33">
        <f t="shared" si="9"/>
        <v>173.56</v>
      </c>
      <c r="CF6" s="33">
        <f t="shared" si="9"/>
        <v>172.26</v>
      </c>
      <c r="CG6" s="33">
        <f t="shared" si="9"/>
        <v>177.14</v>
      </c>
      <c r="CH6" s="33">
        <f t="shared" si="9"/>
        <v>169.82</v>
      </c>
      <c r="CI6" s="33">
        <f t="shared" si="9"/>
        <v>168.2</v>
      </c>
      <c r="CJ6" s="32" t="str">
        <f>IF(CJ7="","",IF(CJ7="-","【-】","【"&amp;SUBSTITUTE(TEXT(CJ7,"#,##0.00"),"-","△")&amp;"】"))</f>
        <v>【163.72】</v>
      </c>
      <c r="CK6" s="33">
        <f>IF(CK7="",NA(),CK7)</f>
        <v>53.18</v>
      </c>
      <c r="CL6" s="33">
        <f t="shared" ref="CL6:CT6" si="10">IF(CL7="",NA(),CL7)</f>
        <v>52.84</v>
      </c>
      <c r="CM6" s="33">
        <f t="shared" si="10"/>
        <v>55</v>
      </c>
      <c r="CN6" s="33">
        <f t="shared" si="10"/>
        <v>55.64</v>
      </c>
      <c r="CO6" s="33">
        <f t="shared" si="10"/>
        <v>50.93</v>
      </c>
      <c r="CP6" s="33">
        <f t="shared" si="10"/>
        <v>55.84</v>
      </c>
      <c r="CQ6" s="33">
        <f t="shared" si="10"/>
        <v>55.68</v>
      </c>
      <c r="CR6" s="33">
        <f t="shared" si="10"/>
        <v>55.64</v>
      </c>
      <c r="CS6" s="33">
        <f t="shared" si="10"/>
        <v>55.13</v>
      </c>
      <c r="CT6" s="33">
        <f t="shared" si="10"/>
        <v>54.77</v>
      </c>
      <c r="CU6" s="32" t="str">
        <f>IF(CU7="","",IF(CU7="-","【-】","【"&amp;SUBSTITUTE(TEXT(CU7,"#,##0.00"),"-","△")&amp;"】"))</f>
        <v>【59.76】</v>
      </c>
      <c r="CV6" s="33">
        <f>IF(CV7="",NA(),CV7)</f>
        <v>90.69</v>
      </c>
      <c r="CW6" s="33">
        <f t="shared" ref="CW6:DE6" si="11">IF(CW7="",NA(),CW7)</f>
        <v>89.22</v>
      </c>
      <c r="CX6" s="33">
        <f t="shared" si="11"/>
        <v>88.02</v>
      </c>
      <c r="CY6" s="33">
        <f t="shared" si="11"/>
        <v>83.05</v>
      </c>
      <c r="CZ6" s="33">
        <f t="shared" si="11"/>
        <v>90.36</v>
      </c>
      <c r="DA6" s="33">
        <f t="shared" si="11"/>
        <v>83.11</v>
      </c>
      <c r="DB6" s="33">
        <f t="shared" si="11"/>
        <v>83.18</v>
      </c>
      <c r="DC6" s="33">
        <f t="shared" si="11"/>
        <v>83.09</v>
      </c>
      <c r="DD6" s="33">
        <f t="shared" si="11"/>
        <v>83</v>
      </c>
      <c r="DE6" s="33">
        <f t="shared" si="11"/>
        <v>82.89</v>
      </c>
      <c r="DF6" s="32" t="str">
        <f>IF(DF7="","",IF(DF7="-","【-】","【"&amp;SUBSTITUTE(TEXT(DF7,"#,##0.00"),"-","△")&amp;"】"))</f>
        <v>【89.95】</v>
      </c>
      <c r="DG6" s="33">
        <f>IF(DG7="",NA(),DG7)</f>
        <v>59.19</v>
      </c>
      <c r="DH6" s="33">
        <f t="shared" ref="DH6:DP6" si="12">IF(DH7="",NA(),DH7)</f>
        <v>60.81</v>
      </c>
      <c r="DI6" s="33">
        <f t="shared" si="12"/>
        <v>61.62</v>
      </c>
      <c r="DJ6" s="33">
        <f t="shared" si="12"/>
        <v>62.42</v>
      </c>
      <c r="DK6" s="33">
        <f t="shared" si="12"/>
        <v>56.13</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20.98</v>
      </c>
      <c r="DS6" s="33">
        <f t="shared" ref="DS6:EA6" si="13">IF(DS7="",NA(),DS7)</f>
        <v>24.42</v>
      </c>
      <c r="DT6" s="33">
        <f t="shared" si="13"/>
        <v>24.09</v>
      </c>
      <c r="DU6" s="33">
        <f t="shared" si="13"/>
        <v>29.22</v>
      </c>
      <c r="DV6" s="33">
        <f t="shared" si="13"/>
        <v>30.57</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1.86</v>
      </c>
      <c r="ED6" s="33">
        <f t="shared" ref="ED6:EL6" si="14">IF(ED7="",NA(),ED7)</f>
        <v>0.56000000000000005</v>
      </c>
      <c r="EE6" s="33">
        <f t="shared" si="14"/>
        <v>1.61</v>
      </c>
      <c r="EF6" s="33">
        <f t="shared" si="14"/>
        <v>0.41</v>
      </c>
      <c r="EG6" s="33">
        <f t="shared" si="14"/>
        <v>0.16</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263036</v>
      </c>
      <c r="D7" s="35">
        <v>46</v>
      </c>
      <c r="E7" s="35">
        <v>1</v>
      </c>
      <c r="F7" s="35">
        <v>0</v>
      </c>
      <c r="G7" s="35">
        <v>1</v>
      </c>
      <c r="H7" s="35" t="s">
        <v>93</v>
      </c>
      <c r="I7" s="35" t="s">
        <v>94</v>
      </c>
      <c r="J7" s="35" t="s">
        <v>95</v>
      </c>
      <c r="K7" s="35" t="s">
        <v>96</v>
      </c>
      <c r="L7" s="35" t="s">
        <v>97</v>
      </c>
      <c r="M7" s="36" t="s">
        <v>98</v>
      </c>
      <c r="N7" s="36">
        <v>53.89</v>
      </c>
      <c r="O7" s="36">
        <v>100</v>
      </c>
      <c r="P7" s="36">
        <v>4158</v>
      </c>
      <c r="Q7" s="36">
        <v>15563</v>
      </c>
      <c r="R7" s="36">
        <v>5.97</v>
      </c>
      <c r="S7" s="36">
        <v>2606.87</v>
      </c>
      <c r="T7" s="36">
        <v>15525</v>
      </c>
      <c r="U7" s="36">
        <v>4</v>
      </c>
      <c r="V7" s="36">
        <v>3881.25</v>
      </c>
      <c r="W7" s="36">
        <v>94.23</v>
      </c>
      <c r="X7" s="36">
        <v>94.04</v>
      </c>
      <c r="Y7" s="36">
        <v>94.06</v>
      </c>
      <c r="Z7" s="36">
        <v>95.02</v>
      </c>
      <c r="AA7" s="36">
        <v>101.69</v>
      </c>
      <c r="AB7" s="36">
        <v>107.37</v>
      </c>
      <c r="AC7" s="36">
        <v>107.57</v>
      </c>
      <c r="AD7" s="36">
        <v>106.55</v>
      </c>
      <c r="AE7" s="36">
        <v>110.01</v>
      </c>
      <c r="AF7" s="36">
        <v>111.21</v>
      </c>
      <c r="AG7" s="36">
        <v>113.56</v>
      </c>
      <c r="AH7" s="36">
        <v>217.36</v>
      </c>
      <c r="AI7" s="36">
        <v>232.18</v>
      </c>
      <c r="AJ7" s="36">
        <v>231.36</v>
      </c>
      <c r="AK7" s="36">
        <v>92.29</v>
      </c>
      <c r="AL7" s="36">
        <v>88.21</v>
      </c>
      <c r="AM7" s="36">
        <v>8.5</v>
      </c>
      <c r="AN7" s="36">
        <v>9.34</v>
      </c>
      <c r="AO7" s="36">
        <v>9.56</v>
      </c>
      <c r="AP7" s="36">
        <v>2.8</v>
      </c>
      <c r="AQ7" s="36">
        <v>1.93</v>
      </c>
      <c r="AR7" s="36">
        <v>0.87</v>
      </c>
      <c r="AS7" s="36">
        <v>585.41</v>
      </c>
      <c r="AT7" s="36">
        <v>610.03</v>
      </c>
      <c r="AU7" s="36">
        <v>648.14</v>
      </c>
      <c r="AV7" s="36">
        <v>417.98</v>
      </c>
      <c r="AW7" s="36">
        <v>648.89</v>
      </c>
      <c r="AX7" s="36">
        <v>995.5</v>
      </c>
      <c r="AY7" s="36">
        <v>915.5</v>
      </c>
      <c r="AZ7" s="36">
        <v>963.24</v>
      </c>
      <c r="BA7" s="36">
        <v>381.53</v>
      </c>
      <c r="BB7" s="36">
        <v>391.54</v>
      </c>
      <c r="BC7" s="36">
        <v>262.74</v>
      </c>
      <c r="BD7" s="36">
        <v>106.05</v>
      </c>
      <c r="BE7" s="36">
        <v>114.46</v>
      </c>
      <c r="BF7" s="36">
        <v>118.55</v>
      </c>
      <c r="BG7" s="36">
        <v>154.88</v>
      </c>
      <c r="BH7" s="36">
        <v>235.12</v>
      </c>
      <c r="BI7" s="36">
        <v>414.59</v>
      </c>
      <c r="BJ7" s="36">
        <v>404.78</v>
      </c>
      <c r="BK7" s="36">
        <v>400.38</v>
      </c>
      <c r="BL7" s="36">
        <v>393.27</v>
      </c>
      <c r="BM7" s="36">
        <v>386.97</v>
      </c>
      <c r="BN7" s="36">
        <v>276.38</v>
      </c>
      <c r="BO7" s="36">
        <v>82.39</v>
      </c>
      <c r="BP7" s="36">
        <v>85.28</v>
      </c>
      <c r="BQ7" s="36">
        <v>84.83</v>
      </c>
      <c r="BR7" s="36">
        <v>89.34</v>
      </c>
      <c r="BS7" s="36">
        <v>87.28</v>
      </c>
      <c r="BT7" s="36">
        <v>97.71</v>
      </c>
      <c r="BU7" s="36">
        <v>98.07</v>
      </c>
      <c r="BV7" s="36">
        <v>96.56</v>
      </c>
      <c r="BW7" s="36">
        <v>100.47</v>
      </c>
      <c r="BX7" s="36">
        <v>101.72</v>
      </c>
      <c r="BY7" s="36">
        <v>104.99</v>
      </c>
      <c r="BZ7" s="36">
        <v>295.23</v>
      </c>
      <c r="CA7" s="36">
        <v>280.14999999999998</v>
      </c>
      <c r="CB7" s="36">
        <v>283.18</v>
      </c>
      <c r="CC7" s="36">
        <v>266.82</v>
      </c>
      <c r="CD7" s="36">
        <v>264.42</v>
      </c>
      <c r="CE7" s="36">
        <v>173.56</v>
      </c>
      <c r="CF7" s="36">
        <v>172.26</v>
      </c>
      <c r="CG7" s="36">
        <v>177.14</v>
      </c>
      <c r="CH7" s="36">
        <v>169.82</v>
      </c>
      <c r="CI7" s="36">
        <v>168.2</v>
      </c>
      <c r="CJ7" s="36">
        <v>163.72</v>
      </c>
      <c r="CK7" s="36">
        <v>53.18</v>
      </c>
      <c r="CL7" s="36">
        <v>52.84</v>
      </c>
      <c r="CM7" s="36">
        <v>55</v>
      </c>
      <c r="CN7" s="36">
        <v>55.64</v>
      </c>
      <c r="CO7" s="36">
        <v>50.93</v>
      </c>
      <c r="CP7" s="36">
        <v>55.84</v>
      </c>
      <c r="CQ7" s="36">
        <v>55.68</v>
      </c>
      <c r="CR7" s="36">
        <v>55.64</v>
      </c>
      <c r="CS7" s="36">
        <v>55.13</v>
      </c>
      <c r="CT7" s="36">
        <v>54.77</v>
      </c>
      <c r="CU7" s="36">
        <v>59.76</v>
      </c>
      <c r="CV7" s="36">
        <v>90.69</v>
      </c>
      <c r="CW7" s="36">
        <v>89.22</v>
      </c>
      <c r="CX7" s="36">
        <v>88.02</v>
      </c>
      <c r="CY7" s="36">
        <v>83.05</v>
      </c>
      <c r="CZ7" s="36">
        <v>90.36</v>
      </c>
      <c r="DA7" s="36">
        <v>83.11</v>
      </c>
      <c r="DB7" s="36">
        <v>83.18</v>
      </c>
      <c r="DC7" s="36">
        <v>83.09</v>
      </c>
      <c r="DD7" s="36">
        <v>83</v>
      </c>
      <c r="DE7" s="36">
        <v>82.89</v>
      </c>
      <c r="DF7" s="36">
        <v>89.95</v>
      </c>
      <c r="DG7" s="36">
        <v>59.19</v>
      </c>
      <c r="DH7" s="36">
        <v>60.81</v>
      </c>
      <c r="DI7" s="36">
        <v>61.62</v>
      </c>
      <c r="DJ7" s="36">
        <v>62.42</v>
      </c>
      <c r="DK7" s="36">
        <v>56.13</v>
      </c>
      <c r="DL7" s="36">
        <v>37.090000000000003</v>
      </c>
      <c r="DM7" s="36">
        <v>38.07</v>
      </c>
      <c r="DN7" s="36">
        <v>39.06</v>
      </c>
      <c r="DO7" s="36">
        <v>46.66</v>
      </c>
      <c r="DP7" s="36">
        <v>47.46</v>
      </c>
      <c r="DQ7" s="36">
        <v>47.18</v>
      </c>
      <c r="DR7" s="36">
        <v>20.98</v>
      </c>
      <c r="DS7" s="36">
        <v>24.42</v>
      </c>
      <c r="DT7" s="36">
        <v>24.09</v>
      </c>
      <c r="DU7" s="36">
        <v>29.22</v>
      </c>
      <c r="DV7" s="36">
        <v>30.57</v>
      </c>
      <c r="DW7" s="36">
        <v>6.63</v>
      </c>
      <c r="DX7" s="36">
        <v>7.73</v>
      </c>
      <c r="DY7" s="36">
        <v>8.8699999999999992</v>
      </c>
      <c r="DZ7" s="36">
        <v>9.85</v>
      </c>
      <c r="EA7" s="36">
        <v>9.7100000000000009</v>
      </c>
      <c r="EB7" s="36">
        <v>13.18</v>
      </c>
      <c r="EC7" s="36">
        <v>1.86</v>
      </c>
      <c r="ED7" s="36">
        <v>0.56000000000000005</v>
      </c>
      <c r="EE7" s="36">
        <v>1.61</v>
      </c>
      <c r="EF7" s="36">
        <v>0.41</v>
      </c>
      <c r="EG7" s="36">
        <v>0.16</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2017-02-16T07:44:25Z</cp:lastPrinted>
  <dcterms:created xsi:type="dcterms:W3CDTF">2017-02-01T08:44:21Z</dcterms:created>
  <dcterms:modified xsi:type="dcterms:W3CDTF">2017-02-16T10:59:41Z</dcterms:modified>
  <cp:category/>
</cp:coreProperties>
</file>