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<sst xmlns="http://schemas.openxmlformats.org/spreadsheetml/2006/main" count="218" uniqueCount="108">
  <si>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</si>
  <si>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</si>
  <si>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</si>
  <si>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</si>
  <si>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</si>
  <si>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</si>
  <si>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</si>
  <si>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</si>
  <si>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</si>
  <si>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</si>
  <si>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</si>
  <si>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</si>
  <si>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</si>
  <si>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</si>
  <si>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</si>
  <si>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</si>
  <si>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</si>
  <si>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</si>
  <si>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</si>
  <si>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</si>
  <si>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</si>
  <si>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</si>
  <si>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</si>
  <si>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</si>
  <si>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</si>
  <si>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</si>
  <si>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</si>
  <si>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</si>
  <si>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</si>
  <si>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</si>
  <si>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</si>
  <si>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</si>
  <si>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</si>
  <si>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</si>
  <si>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</si>
  <si>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</si>
  <si>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</si>
  <si>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</si>
  <si>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</si>
  <si>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</si>
  <si>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</si>
  <si>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</si>
  <si>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</si>
  <si>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</si>
  <si>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</si>
  <si>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</si>
  <si>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</si>
  <si>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</si>
  <si>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</si>
  <si>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</si>
  <si>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</si>
  <si>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</si>
  <si>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</si>
  <si>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</si>
  <si>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</si>
  <si>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</si>
  <si>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</si>
  <si>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</si>
  <si>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</si>
  <si>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</si>
  <si>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</si>
  <si>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</si>
  <si>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</si>
  <si>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</si>
  <si>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</si>
  <si>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</si>
  <si>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</si>
  <si>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</si>
  <si>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</si>
  <si>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</si>
  <si>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</si>
  <si>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</si>
  <si>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</si>
  <si>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</si>
  <si>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</si>
  <si>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</si>
  <si>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</si>
  <si>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</si>
  <si>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</si>
  <si>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</si>
  <si>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</si>
  <si>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</si>
  <si>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</si>
  <si>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</si>
  <si>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</si>
  <si>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</si>
  <si>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</si>
  <si>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</si>
  <si>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</si>
  <si>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</si>
  <si>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</si>
  <si>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</si>
  <si>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</si>
  <si>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木津川市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</si>
  <si>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</si>
  <si>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</si>
  <si>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</si>
  <si>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</si>
  <si>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</si>
  <si>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</si>
  <si>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</si>
  <si>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</si>
  <si>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</si>
  <si>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</si>
  <si>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</si>
  <si>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収益的収支比率①は類似団体平均値を上回っていたが、平成27年度は下回り、100%未満と赤字が続いている。企業債残高対給水収益比率④は、基幹改良事業に伴う企業債の借入により増加傾向にある。
　料金回収率⑤は類似団体平均値を上回っているが、減少傾向にある。給水原価⑥は企業債元利償還金の増加が要因となって増加傾向にある。施設利用率⑦は類似団体平均値を上回っているが、低下傾向にある。有収率⑧は類似団体平均値を大きく上回っており、平成15年度から継続実施している基幹改良事業の成果が表れている。
　経営指標が低迷している要因は、いずれも給水人口及び有収水量の減少に起因する給水収益の悪化である。
</t>
    <phoneticPr fontId="4"/>
  </si>
  <si>
    <t>　管路更新率③は類似団体平均を大きく上回っている。平成15年度から継続実施している基幹改良事業によるものである。</t>
    <phoneticPr fontId="4"/>
  </si>
  <si>
    <t xml:space="preserve">　木津川市の簡易水道事業は、市街化調整区域内のみで実施していることに加え、その中心的な地域が史跡恭仁宮跡の公有化を進めている地域であり、今後給水人口及び有収水量の増加による収益の向上が望めない。
　このようなことから平成28年度に基幹改良事業を完了させ、平成29年4月に水道事業と統合することにより、経費の削減を図る方針である。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</si>
</sst>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8.4700000000000006</c:v>
                </c:pt>
                <c:pt idx="1">
                  <c:v>5.78</c:v>
                </c:pt>
                <c:pt idx="2">
                  <c:v>4.24</c:v>
                </c:pt>
                <c:pt idx="3">
                  <c:v>9.2799999999999994</c:v>
                </c:pt>
                <c:pt idx="4">
                  <c:v>1.9</c:v>
                </c:pt>
              </c:numCache>
            </c:numRef>
          </c:val>
        </c:ser>
        <c:dLbls>
          <c:showLegendKey val="0"/>
          <c:showVal val="0"/>
          <c:showCatName val="0"/>
          <c:showSerName val="0"/>
          <c:showPercent val="0"/>
          <c:showBubbleSize val="0"/>
        </c:dLbls>
        <c:gapWidth val="150"/>
        <c:axId val="86210816"/>
        <c:axId val="862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86210816"/>
        <c:axId val="86233472"/>
      </c:lineChart>
      <c:dateAx>
        <c:axId val="86210816"/>
        <c:scaling>
          <c:orientation val="minMax"/>
        </c:scaling>
        <c:delete val="1"/>
        <c:axPos val="b"/>
        <c:numFmt formatCode="ge" sourceLinked="1"/>
        <c:majorTickMark val="none"/>
        <c:minorTickMark val="none"/>
        <c:tickLblPos val="none"/>
        <c:crossAx val="86233472"/>
        <c:crosses val="autoZero"/>
        <c:auto val="1"/>
        <c:lblOffset val="100"/>
        <c:baseTimeUnit val="years"/>
      </c:dateAx>
      <c:valAx>
        <c:axId val="862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77.52</c:v>
                </c:pt>
                <c:pt idx="1">
                  <c:v>66.3</c:v>
                </c:pt>
                <c:pt idx="2">
                  <c:v>59.67</c:v>
                </c:pt>
                <c:pt idx="3">
                  <c:v>57.67</c:v>
                </c:pt>
                <c:pt idx="4">
                  <c:v>56.18</c:v>
                </c:pt>
              </c:numCache>
            </c:numRef>
          </c:val>
        </c:ser>
        <c:dLbls>
          <c:showLegendKey val="0"/>
          <c:showVal val="0"/>
          <c:showCatName val="0"/>
          <c:showSerName val="0"/>
          <c:showPercent val="0"/>
          <c:showBubbleSize val="0"/>
        </c:dLbls>
        <c:gapWidth val="150"/>
        <c:axId val="92002944"/>
        <c:axId val="920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92002944"/>
        <c:axId val="92091136"/>
      </c:lineChart>
      <c:dateAx>
        <c:axId val="92002944"/>
        <c:scaling>
          <c:orientation val="minMax"/>
        </c:scaling>
        <c:delete val="1"/>
        <c:axPos val="b"/>
        <c:numFmt formatCode="ge" sourceLinked="1"/>
        <c:majorTickMark val="none"/>
        <c:minorTickMark val="none"/>
        <c:tickLblPos val="none"/>
        <c:crossAx val="92091136"/>
        <c:crosses val="autoZero"/>
        <c:auto val="1"/>
        <c:lblOffset val="100"/>
        <c:baseTimeUnit val="years"/>
      </c:dateAx>
      <c:valAx>
        <c:axId val="920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70.25</c:v>
                </c:pt>
                <c:pt idx="1">
                  <c:v>78.42</c:v>
                </c:pt>
                <c:pt idx="2">
                  <c:v>82.92</c:v>
                </c:pt>
                <c:pt idx="3">
                  <c:v>83.34</c:v>
                </c:pt>
                <c:pt idx="4">
                  <c:v>84.06</c:v>
                </c:pt>
              </c:numCache>
            </c:numRef>
          </c:val>
        </c:ser>
        <c:dLbls>
          <c:showLegendKey val="0"/>
          <c:showVal val="0"/>
          <c:showCatName val="0"/>
          <c:showSerName val="0"/>
          <c:showPercent val="0"/>
          <c:showBubbleSize val="0"/>
        </c:dLbls>
        <c:gapWidth val="150"/>
        <c:axId val="92117248"/>
        <c:axId val="921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92117248"/>
        <c:axId val="92119424"/>
      </c:lineChart>
      <c:dateAx>
        <c:axId val="92117248"/>
        <c:scaling>
          <c:orientation val="minMax"/>
        </c:scaling>
        <c:delete val="1"/>
        <c:axPos val="b"/>
        <c:numFmt formatCode="ge" sourceLinked="1"/>
        <c:majorTickMark val="none"/>
        <c:minorTickMark val="none"/>
        <c:tickLblPos val="none"/>
        <c:crossAx val="92119424"/>
        <c:crosses val="autoZero"/>
        <c:auto val="1"/>
        <c:lblOffset val="100"/>
        <c:baseTimeUnit val="years"/>
      </c:dateAx>
      <c:valAx>
        <c:axId val="921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86</c:v>
                </c:pt>
                <c:pt idx="1">
                  <c:v>97.04</c:v>
                </c:pt>
                <c:pt idx="2">
                  <c:v>78.489999999999995</c:v>
                </c:pt>
                <c:pt idx="3">
                  <c:v>77.209999999999994</c:v>
                </c:pt>
                <c:pt idx="4">
                  <c:v>68.69</c:v>
                </c:pt>
              </c:numCache>
            </c:numRef>
          </c:val>
        </c:ser>
        <c:dLbls>
          <c:showLegendKey val="0"/>
          <c:showVal val="0"/>
          <c:showCatName val="0"/>
          <c:showSerName val="0"/>
          <c:showPercent val="0"/>
          <c:showBubbleSize val="0"/>
        </c:dLbls>
        <c:gapWidth val="150"/>
        <c:axId val="86267776"/>
        <c:axId val="862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86267776"/>
        <c:axId val="86278144"/>
      </c:lineChart>
      <c:dateAx>
        <c:axId val="86267776"/>
        <c:scaling>
          <c:orientation val="minMax"/>
        </c:scaling>
        <c:delete val="1"/>
        <c:axPos val="b"/>
        <c:numFmt formatCode="ge" sourceLinked="1"/>
        <c:majorTickMark val="none"/>
        <c:minorTickMark val="none"/>
        <c:tickLblPos val="none"/>
        <c:crossAx val="86278144"/>
        <c:crosses val="autoZero"/>
        <c:auto val="1"/>
        <c:lblOffset val="100"/>
        <c:baseTimeUnit val="years"/>
      </c:dateAx>
      <c:valAx>
        <c:axId val="862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91968"/>
        <c:axId val="862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91968"/>
        <c:axId val="86293888"/>
      </c:lineChart>
      <c:dateAx>
        <c:axId val="86291968"/>
        <c:scaling>
          <c:orientation val="minMax"/>
        </c:scaling>
        <c:delete val="1"/>
        <c:axPos val="b"/>
        <c:numFmt formatCode="ge" sourceLinked="1"/>
        <c:majorTickMark val="none"/>
        <c:minorTickMark val="none"/>
        <c:tickLblPos val="none"/>
        <c:crossAx val="86293888"/>
        <c:crosses val="autoZero"/>
        <c:auto val="1"/>
        <c:lblOffset val="100"/>
        <c:baseTimeUnit val="years"/>
      </c:dateAx>
      <c:valAx>
        <c:axId val="862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718784"/>
        <c:axId val="917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718784"/>
        <c:axId val="91720704"/>
      </c:lineChart>
      <c:dateAx>
        <c:axId val="91718784"/>
        <c:scaling>
          <c:orientation val="minMax"/>
        </c:scaling>
        <c:delete val="1"/>
        <c:axPos val="b"/>
        <c:numFmt formatCode="ge" sourceLinked="1"/>
        <c:majorTickMark val="none"/>
        <c:minorTickMark val="none"/>
        <c:tickLblPos val="none"/>
        <c:crossAx val="91720704"/>
        <c:crosses val="autoZero"/>
        <c:auto val="1"/>
        <c:lblOffset val="100"/>
        <c:baseTimeUnit val="years"/>
      </c:dateAx>
      <c:valAx>
        <c:axId val="917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825280"/>
        <c:axId val="918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25280"/>
        <c:axId val="91827200"/>
      </c:lineChart>
      <c:dateAx>
        <c:axId val="91825280"/>
        <c:scaling>
          <c:orientation val="minMax"/>
        </c:scaling>
        <c:delete val="1"/>
        <c:axPos val="b"/>
        <c:numFmt formatCode="ge" sourceLinked="1"/>
        <c:majorTickMark val="none"/>
        <c:minorTickMark val="none"/>
        <c:tickLblPos val="none"/>
        <c:crossAx val="91827200"/>
        <c:crosses val="autoZero"/>
        <c:auto val="1"/>
        <c:lblOffset val="100"/>
        <c:baseTimeUnit val="years"/>
      </c:dateAx>
      <c:valAx>
        <c:axId val="918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875968"/>
        <c:axId val="918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75968"/>
        <c:axId val="91882240"/>
      </c:lineChart>
      <c:dateAx>
        <c:axId val="91875968"/>
        <c:scaling>
          <c:orientation val="minMax"/>
        </c:scaling>
        <c:delete val="1"/>
        <c:axPos val="b"/>
        <c:numFmt formatCode="ge" sourceLinked="1"/>
        <c:majorTickMark val="none"/>
        <c:minorTickMark val="none"/>
        <c:tickLblPos val="none"/>
        <c:crossAx val="91882240"/>
        <c:crosses val="autoZero"/>
        <c:auto val="1"/>
        <c:lblOffset val="100"/>
        <c:baseTimeUnit val="years"/>
      </c:dateAx>
      <c:valAx>
        <c:axId val="918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2136.04</c:v>
                </c:pt>
                <c:pt idx="1">
                  <c:v>2424.33</c:v>
                </c:pt>
                <c:pt idx="2">
                  <c:v>3040.6</c:v>
                </c:pt>
                <c:pt idx="3">
                  <c:v>3323.87</c:v>
                </c:pt>
                <c:pt idx="4">
                  <c:v>3917.35</c:v>
                </c:pt>
              </c:numCache>
            </c:numRef>
          </c:val>
        </c:ser>
        <c:dLbls>
          <c:showLegendKey val="0"/>
          <c:showVal val="0"/>
          <c:showCatName val="0"/>
          <c:showSerName val="0"/>
          <c:showPercent val="0"/>
          <c:showBubbleSize val="0"/>
        </c:dLbls>
        <c:gapWidth val="150"/>
        <c:axId val="91894528"/>
        <c:axId val="918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91894528"/>
        <c:axId val="91896448"/>
      </c:lineChart>
      <c:dateAx>
        <c:axId val="91894528"/>
        <c:scaling>
          <c:orientation val="minMax"/>
        </c:scaling>
        <c:delete val="1"/>
        <c:axPos val="b"/>
        <c:numFmt formatCode="ge" sourceLinked="1"/>
        <c:majorTickMark val="none"/>
        <c:minorTickMark val="none"/>
        <c:tickLblPos val="none"/>
        <c:crossAx val="91896448"/>
        <c:crosses val="autoZero"/>
        <c:auto val="1"/>
        <c:lblOffset val="100"/>
        <c:baseTimeUnit val="years"/>
      </c:dateAx>
      <c:valAx>
        <c:axId val="918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54.22</c:v>
                </c:pt>
                <c:pt idx="1">
                  <c:v>47.28</c:v>
                </c:pt>
                <c:pt idx="2">
                  <c:v>47.01</c:v>
                </c:pt>
                <c:pt idx="3">
                  <c:v>40.479999999999997</c:v>
                </c:pt>
                <c:pt idx="4">
                  <c:v>35.89</c:v>
                </c:pt>
              </c:numCache>
            </c:numRef>
          </c:val>
        </c:ser>
        <c:dLbls>
          <c:showLegendKey val="0"/>
          <c:showVal val="0"/>
          <c:showCatName val="0"/>
          <c:showSerName val="0"/>
          <c:showPercent val="0"/>
          <c:showBubbleSize val="0"/>
        </c:dLbls>
        <c:gapWidth val="150"/>
        <c:axId val="91942912"/>
        <c:axId val="919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91942912"/>
        <c:axId val="91944832"/>
      </c:lineChart>
      <c:dateAx>
        <c:axId val="91942912"/>
        <c:scaling>
          <c:orientation val="minMax"/>
        </c:scaling>
        <c:delete val="1"/>
        <c:axPos val="b"/>
        <c:numFmt formatCode="ge" sourceLinked="1"/>
        <c:majorTickMark val="none"/>
        <c:minorTickMark val="none"/>
        <c:tickLblPos val="none"/>
        <c:crossAx val="91944832"/>
        <c:crosses val="autoZero"/>
        <c:auto val="1"/>
        <c:lblOffset val="100"/>
        <c:baseTimeUnit val="years"/>
      </c:dateAx>
      <c:valAx>
        <c:axId val="919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279.86</c:v>
                </c:pt>
                <c:pt idx="1">
                  <c:v>320.58999999999997</c:v>
                </c:pt>
                <c:pt idx="2">
                  <c:v>330.53</c:v>
                </c:pt>
                <c:pt idx="3">
                  <c:v>388.99</c:v>
                </c:pt>
                <c:pt idx="4">
                  <c:v>436.49</c:v>
                </c:pt>
              </c:numCache>
            </c:numRef>
          </c:val>
        </c:ser>
        <c:dLbls>
          <c:showLegendKey val="0"/>
          <c:showVal val="0"/>
          <c:showCatName val="0"/>
          <c:showSerName val="0"/>
          <c:showPercent val="0"/>
          <c:showBubbleSize val="0"/>
        </c:dLbls>
        <c:gapWidth val="150"/>
        <c:axId val="91978752"/>
        <c:axId val="9198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91978752"/>
        <c:axId val="91980928"/>
      </c:lineChart>
      <c:dateAx>
        <c:axId val="91978752"/>
        <c:scaling>
          <c:orientation val="minMax"/>
        </c:scaling>
        <c:delete val="1"/>
        <c:axPos val="b"/>
        <c:numFmt formatCode="ge" sourceLinked="1"/>
        <c:majorTickMark val="none"/>
        <c:minorTickMark val="none"/>
        <c:tickLblPos val="none"/>
        <c:crossAx val="91980928"/>
        <c:crosses val="autoZero"/>
        <c:auto val="1"/>
        <c:lblOffset val="100"/>
        <c:baseTimeUnit val="years"/>
      </c:dateAx>
      <c:valAx>
        <c:axId val="9198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京都府　木津川市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74237</v>
      </c>
      <c r="AJ8" s="74"/>
      <c r="AK8" s="74"/>
      <c r="AL8" s="74"/>
      <c r="AM8" s="74"/>
      <c r="AN8" s="74"/>
      <c r="AO8" s="74"/>
      <c r="AP8" s="75"/>
      <c r="AQ8" s="56">
        <f>データ!R6</f>
        <v>85.13</v>
      </c>
      <c r="AR8" s="56"/>
      <c r="AS8" s="56"/>
      <c r="AT8" s="56"/>
      <c r="AU8" s="56"/>
      <c r="AV8" s="56"/>
      <c r="AW8" s="56"/>
      <c r="AX8" s="56"/>
      <c r="AY8" s="56">
        <f>データ!S6</f>
        <v>872.04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2.13</v>
      </c>
      <c r="S10" s="56"/>
      <c r="T10" s="56"/>
      <c r="U10" s="56"/>
      <c r="V10" s="56"/>
      <c r="W10" s="56"/>
      <c r="X10" s="56"/>
      <c r="Y10" s="56"/>
      <c r="Z10" s="64">
        <f>データ!P6</f>
        <v>2592</v>
      </c>
      <c r="AA10" s="64"/>
      <c r="AB10" s="64"/>
      <c r="AC10" s="64"/>
      <c r="AD10" s="64"/>
      <c r="AE10" s="64"/>
      <c r="AF10" s="64"/>
      <c r="AG10" s="64"/>
      <c r="AH10" s="2"/>
      <c r="AI10" s="64">
        <f>データ!T6</f>
        <v>1591</v>
      </c>
      <c r="AJ10" s="64"/>
      <c r="AK10" s="64"/>
      <c r="AL10" s="64"/>
      <c r="AM10" s="64"/>
      <c r="AN10" s="64"/>
      <c r="AO10" s="64"/>
      <c r="AP10" s="64"/>
      <c r="AQ10" s="56">
        <f>データ!U6</f>
        <v>3.1</v>
      </c>
      <c r="AR10" s="56"/>
      <c r="AS10" s="56"/>
      <c r="AT10" s="56"/>
      <c r="AU10" s="56"/>
      <c r="AV10" s="56"/>
      <c r="AW10" s="56"/>
      <c r="AX10" s="56"/>
      <c r="AY10" s="56">
        <f>データ!V6</f>
        <v>513.23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262145</v>
      </c>
      <c r="D6" s="31">
        <f t="shared" si="3"/>
        <v>47</v>
      </c>
      <c r="E6" s="31">
        <f t="shared" si="3"/>
        <v>1</v>
      </c>
      <c r="F6" s="31">
        <f t="shared" si="3"/>
        <v>0</v>
      </c>
      <c r="G6" s="31">
        <f t="shared" si="3"/>
        <v>0</v>
      </c>
      <c r="H6" s="31" t="str">
        <f t="shared" si="3"/>
        <v>京都府　木津川市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2.13</v>
      </c>
      <c r="P6" s="32">
        <f t="shared" si="3"/>
        <v>2592</v>
      </c>
      <c r="Q6" s="32">
        <f t="shared" si="3"/>
        <v>74237</v>
      </c>
      <c r="R6" s="32">
        <f t="shared" si="3"/>
        <v>85.13</v>
      </c>
      <c r="S6" s="32">
        <f t="shared" si="3"/>
        <v>872.04</v>
      </c>
      <c r="T6" s="32">
        <f t="shared" si="3"/>
        <v>1591</v>
      </c>
      <c r="U6" s="32">
        <f t="shared" si="3"/>
        <v>3.1</v>
      </c>
      <c r="V6" s="32">
        <f t="shared" si="3"/>
        <v>513.23</v>
      </c>
      <c r="W6" s="33">
        <f>IF(W7="",NA(),W7)</f>
        <v>86</v>
      </c>
      <c r="X6" s="33">
        <f t="shared" ref="X6:AF6" si="4">IF(X7="",NA(),X7)</f>
        <v>97.04</v>
      </c>
      <c r="Y6" s="33">
        <f t="shared" si="4"/>
        <v>78.489999999999995</v>
      </c>
      <c r="Z6" s="33">
        <f t="shared" si="4"/>
        <v>77.209999999999994</v>
      </c>
      <c r="AA6" s="33">
        <f t="shared" si="4"/>
        <v>68.69</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2136.04</v>
      </c>
      <c r="BE6" s="33">
        <f t="shared" ref="BE6:BM6" si="7">IF(BE7="",NA(),BE7)</f>
        <v>2424.33</v>
      </c>
      <c r="BF6" s="33">
        <f t="shared" si="7"/>
        <v>3040.6</v>
      </c>
      <c r="BG6" s="33">
        <f t="shared" si="7"/>
        <v>3323.87</v>
      </c>
      <c r="BH6" s="33">
        <f t="shared" si="7"/>
        <v>3917.35</v>
      </c>
      <c r="BI6" s="33">
        <f t="shared" si="7"/>
        <v>1442.51</v>
      </c>
      <c r="BJ6" s="33">
        <f t="shared" si="7"/>
        <v>1496.15</v>
      </c>
      <c r="BK6" s="33">
        <f t="shared" si="7"/>
        <v>1462.56</v>
      </c>
      <c r="BL6" s="33">
        <f t="shared" si="7"/>
        <v>1486.62</v>
      </c>
      <c r="BM6" s="33">
        <f t="shared" si="7"/>
        <v>1510.14</v>
      </c>
      <c r="BN6" s="32" t="str">
        <f>IF(BN7="","",IF(BN7="-","【-】","【"&amp;SUBSTITUTE(TEXT(BN7,"#,##0.00"),"-","△")&amp;"】"))</f>
        <v>【1,242.90】</v>
      </c>
      <c r="BO6" s="33">
        <f>IF(BO7="",NA(),BO7)</f>
        <v>54.22</v>
      </c>
      <c r="BP6" s="33">
        <f t="shared" ref="BP6:BX6" si="8">IF(BP7="",NA(),BP7)</f>
        <v>47.28</v>
      </c>
      <c r="BQ6" s="33">
        <f t="shared" si="8"/>
        <v>47.01</v>
      </c>
      <c r="BR6" s="33">
        <f t="shared" si="8"/>
        <v>40.479999999999997</v>
      </c>
      <c r="BS6" s="33">
        <f t="shared" si="8"/>
        <v>35.89</v>
      </c>
      <c r="BT6" s="33">
        <f t="shared" si="8"/>
        <v>33.299999999999997</v>
      </c>
      <c r="BU6" s="33">
        <f t="shared" si="8"/>
        <v>33.01</v>
      </c>
      <c r="BV6" s="33">
        <f t="shared" si="8"/>
        <v>32.39</v>
      </c>
      <c r="BW6" s="33">
        <f t="shared" si="8"/>
        <v>24.39</v>
      </c>
      <c r="BX6" s="33">
        <f t="shared" si="8"/>
        <v>22.67</v>
      </c>
      <c r="BY6" s="32" t="str">
        <f>IF(BY7="","",IF(BY7="-","【-】","【"&amp;SUBSTITUTE(TEXT(BY7,"#,##0.00"),"-","△")&amp;"】"))</f>
        <v>【33.35】</v>
      </c>
      <c r="BZ6" s="33">
        <f>IF(BZ7="",NA(),BZ7)</f>
        <v>279.86</v>
      </c>
      <c r="CA6" s="33">
        <f t="shared" ref="CA6:CI6" si="9">IF(CA7="",NA(),CA7)</f>
        <v>320.58999999999997</v>
      </c>
      <c r="CB6" s="33">
        <f t="shared" si="9"/>
        <v>330.53</v>
      </c>
      <c r="CC6" s="33">
        <f t="shared" si="9"/>
        <v>388.99</v>
      </c>
      <c r="CD6" s="33">
        <f t="shared" si="9"/>
        <v>436.49</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77.52</v>
      </c>
      <c r="CL6" s="33">
        <f t="shared" ref="CL6:CT6" si="10">IF(CL7="",NA(),CL7)</f>
        <v>66.3</v>
      </c>
      <c r="CM6" s="33">
        <f t="shared" si="10"/>
        <v>59.67</v>
      </c>
      <c r="CN6" s="33">
        <f t="shared" si="10"/>
        <v>57.67</v>
      </c>
      <c r="CO6" s="33">
        <f t="shared" si="10"/>
        <v>56.18</v>
      </c>
      <c r="CP6" s="33">
        <f t="shared" si="10"/>
        <v>50.66</v>
      </c>
      <c r="CQ6" s="33">
        <f t="shared" si="10"/>
        <v>51.11</v>
      </c>
      <c r="CR6" s="33">
        <f t="shared" si="10"/>
        <v>50.49</v>
      </c>
      <c r="CS6" s="33">
        <f t="shared" si="10"/>
        <v>48.36</v>
      </c>
      <c r="CT6" s="33">
        <f t="shared" si="10"/>
        <v>48.7</v>
      </c>
      <c r="CU6" s="32" t="str">
        <f>IF(CU7="","",IF(CU7="-","【-】","【"&amp;SUBSTITUTE(TEXT(CU7,"#,##0.00"),"-","△")&amp;"】"))</f>
        <v>【57.58】</v>
      </c>
      <c r="CV6" s="33">
        <f>IF(CV7="",NA(),CV7)</f>
        <v>70.25</v>
      </c>
      <c r="CW6" s="33">
        <f t="shared" ref="CW6:DE6" si="11">IF(CW7="",NA(),CW7)</f>
        <v>78.42</v>
      </c>
      <c r="CX6" s="33">
        <f t="shared" si="11"/>
        <v>82.92</v>
      </c>
      <c r="CY6" s="33">
        <f t="shared" si="11"/>
        <v>83.34</v>
      </c>
      <c r="CZ6" s="33">
        <f t="shared" si="11"/>
        <v>84.06</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8.4700000000000006</v>
      </c>
      <c r="ED6" s="33">
        <f t="shared" ref="ED6:EL6" si="14">IF(ED7="",NA(),ED7)</f>
        <v>5.78</v>
      </c>
      <c r="EE6" s="33">
        <f t="shared" si="14"/>
        <v>4.24</v>
      </c>
      <c r="EF6" s="33">
        <f t="shared" si="14"/>
        <v>9.2799999999999994</v>
      </c>
      <c r="EG6" s="33">
        <f t="shared" si="14"/>
        <v>1.9</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262145</v>
      </c>
      <c r="D7" s="35">
        <v>47</v>
      </c>
      <c r="E7" s="35">
        <v>1</v>
      </c>
      <c r="F7" s="35">
        <v>0</v>
      </c>
      <c r="G7" s="35">
        <v>0</v>
      </c>
      <c r="H7" s="35" t="s">
        <v>93</v>
      </c>
      <c r="I7" s="35" t="s">
        <v>94</v>
      </c>
      <c r="J7" s="35" t="s">
        <v>95</v>
      </c>
      <c r="K7" s="35" t="s">
        <v>96</v>
      </c>
      <c r="L7" s="35" t="s">
        <v>97</v>
      </c>
      <c r="M7" s="36" t="s">
        <v>98</v>
      </c>
      <c r="N7" s="36" t="s">
        <v>99</v>
      </c>
      <c r="O7" s="36">
        <v>2.13</v>
      </c>
      <c r="P7" s="36">
        <v>2592</v>
      </c>
      <c r="Q7" s="36">
        <v>74237</v>
      </c>
      <c r="R7" s="36">
        <v>85.13</v>
      </c>
      <c r="S7" s="36">
        <v>872.04</v>
      </c>
      <c r="T7" s="36">
        <v>1591</v>
      </c>
      <c r="U7" s="36">
        <v>3.1</v>
      </c>
      <c r="V7" s="36">
        <v>513.23</v>
      </c>
      <c r="W7" s="36">
        <v>86</v>
      </c>
      <c r="X7" s="36">
        <v>97.04</v>
      </c>
      <c r="Y7" s="36">
        <v>78.489999999999995</v>
      </c>
      <c r="Z7" s="36">
        <v>77.209999999999994</v>
      </c>
      <c r="AA7" s="36">
        <v>68.69</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2136.04</v>
      </c>
      <c r="BE7" s="36">
        <v>2424.33</v>
      </c>
      <c r="BF7" s="36">
        <v>3040.6</v>
      </c>
      <c r="BG7" s="36">
        <v>3323.87</v>
      </c>
      <c r="BH7" s="36">
        <v>3917.35</v>
      </c>
      <c r="BI7" s="36">
        <v>1442.51</v>
      </c>
      <c r="BJ7" s="36">
        <v>1496.15</v>
      </c>
      <c r="BK7" s="36">
        <v>1462.56</v>
      </c>
      <c r="BL7" s="36">
        <v>1486.62</v>
      </c>
      <c r="BM7" s="36">
        <v>1510.14</v>
      </c>
      <c r="BN7" s="36">
        <v>1242.9000000000001</v>
      </c>
      <c r="BO7" s="36">
        <v>54.22</v>
      </c>
      <c r="BP7" s="36">
        <v>47.28</v>
      </c>
      <c r="BQ7" s="36">
        <v>47.01</v>
      </c>
      <c r="BR7" s="36">
        <v>40.479999999999997</v>
      </c>
      <c r="BS7" s="36">
        <v>35.89</v>
      </c>
      <c r="BT7" s="36">
        <v>33.299999999999997</v>
      </c>
      <c r="BU7" s="36">
        <v>33.01</v>
      </c>
      <c r="BV7" s="36">
        <v>32.39</v>
      </c>
      <c r="BW7" s="36">
        <v>24.39</v>
      </c>
      <c r="BX7" s="36">
        <v>22.67</v>
      </c>
      <c r="BY7" s="36">
        <v>33.35</v>
      </c>
      <c r="BZ7" s="36">
        <v>279.86</v>
      </c>
      <c r="CA7" s="36">
        <v>320.58999999999997</v>
      </c>
      <c r="CB7" s="36">
        <v>330.53</v>
      </c>
      <c r="CC7" s="36">
        <v>388.99</v>
      </c>
      <c r="CD7" s="36">
        <v>436.49</v>
      </c>
      <c r="CE7" s="36">
        <v>526.57000000000005</v>
      </c>
      <c r="CF7" s="36">
        <v>523.08000000000004</v>
      </c>
      <c r="CG7" s="36">
        <v>530.83000000000004</v>
      </c>
      <c r="CH7" s="36">
        <v>734.18</v>
      </c>
      <c r="CI7" s="36">
        <v>789.62</v>
      </c>
      <c r="CJ7" s="36">
        <v>524.69000000000005</v>
      </c>
      <c r="CK7" s="36">
        <v>77.52</v>
      </c>
      <c r="CL7" s="36">
        <v>66.3</v>
      </c>
      <c r="CM7" s="36">
        <v>59.67</v>
      </c>
      <c r="CN7" s="36">
        <v>57.67</v>
      </c>
      <c r="CO7" s="36">
        <v>56.18</v>
      </c>
      <c r="CP7" s="36">
        <v>50.66</v>
      </c>
      <c r="CQ7" s="36">
        <v>51.11</v>
      </c>
      <c r="CR7" s="36">
        <v>50.49</v>
      </c>
      <c r="CS7" s="36">
        <v>48.36</v>
      </c>
      <c r="CT7" s="36">
        <v>48.7</v>
      </c>
      <c r="CU7" s="36">
        <v>57.58</v>
      </c>
      <c r="CV7" s="36">
        <v>70.25</v>
      </c>
      <c r="CW7" s="36">
        <v>78.42</v>
      </c>
      <c r="CX7" s="36">
        <v>82.92</v>
      </c>
      <c r="CY7" s="36">
        <v>83.34</v>
      </c>
      <c r="CZ7" s="36">
        <v>84.06</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8.4700000000000006</v>
      </c>
      <c r="ED7" s="36">
        <v>5.78</v>
      </c>
      <c r="EE7" s="36">
        <v>4.24</v>
      </c>
      <c r="EF7" s="36">
        <v>9.2799999999999994</v>
      </c>
      <c r="EG7" s="36">
        <v>1.9</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2017-02-17T10:03:51Z</cp:lastPrinted>
  <dcterms:created xsi:type="dcterms:W3CDTF">2016-12-02T02:19:38Z</dcterms:created>
  <dcterms:modified xsi:type="dcterms:W3CDTF">2017-02-17T11:07:14Z</dcterms:modified>
  <cp:category/>
</cp:coreProperties>
</file>