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75" yWindow="615" windowWidth="28830" windowHeight="6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<sst xmlns="http://schemas.openxmlformats.org/spreadsheetml/2006/main" count="221" uniqueCount="111">
  <si>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</si>
  <si>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</si>
  <si>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</si>
  <si>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</si>
  <si>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</si>
  <si>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</si>
  <si>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</si>
  <si>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</si>
  <si>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</si>
  <si>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</si>
  <si>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</si>
  <si>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</si>
  <si>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</si>
  <si>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</si>
  <si>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</si>
  <si>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</si>
  <si>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</si>
  <si>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</si>
  <si>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</si>
  <si>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</si>
  <si>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</si>
  <si>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</si>
  <si>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</si>
  <si>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</si>
  <si>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</si>
  <si>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</si>
  <si>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</si>
  <si>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</si>
  <si>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</si>
  <si>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</si>
  <si>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</si>
  <si>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</si>
  <si>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</si>
  <si>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</si>
  <si>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</si>
  <si>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</si>
  <si>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</si>
  <si>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</si>
  <si>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</si>
  <si>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</si>
  <si>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</si>
  <si>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</si>
  <si>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</si>
  <si>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</si>
  <si>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</si>
  <si>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</si>
  <si>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</si>
  <si>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</si>
  <si>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</si>
  <si>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</si>
  <si>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</si>
  <si>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</si>
  <si>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</si>
  <si>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</si>
  <si>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</si>
  <si>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</si>
  <si>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</si>
  <si>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</si>
  <si>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</si>
  <si>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</si>
  <si>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</si>
  <si>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</si>
  <si>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</si>
  <si>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</si>
  <si>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</si>
  <si>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</si>
  <si>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</si>
  <si>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</si>
  <si>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</si>
  <si>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</si>
  <si>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</si>
  <si>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</si>
  <si>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</si>
  <si>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</si>
  <si>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</si>
  <si>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</si>
  <si>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</si>
  <si>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</si>
  <si>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</si>
  <si>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</si>
  <si>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</si>
  <si>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</si>
  <si>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</si>
  <si>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</si>
  <si>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</si>
  <si>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</si>
  <si>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</si>
  <si>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</si>
  <si>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</si>
  <si>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</si>
  <si>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</si>
  <si>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</si>
  <si>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</si>
  <si>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</si>
  <si>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</si>
  <si>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</si>
  <si>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</si>
  <si>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</si>
  <si>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</si>
  <si>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</si>
  <si>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</si>
  <si>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</si>
  <si>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</si>
  <si>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</si>
  <si>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</si>
  <si>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</si>
  <si>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</si>
  <si>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</si>
  <si>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人口減少により使用料収入の減少と施設の維持管理費の増加が見込まれることから、使用料の改定のみならず処理場の統合を検討を進めていく必要があります。</t>
    <phoneticPr fontId="4"/>
  </si>
  <si>
    <t>　平成4年に供用開始した処理場は24年が経過し、他の処理施設の多くは15年が経過しており、機械設備や電気設備の更新や修理が必要な時期を迎え、施設の維持管理計画を策定し計画的に取り組んでいく必要があります。また、主要な設備の更新時期に来ている処理場においては、近隣の処理場との統合の費用を比較し、処理場の統合を進めます。　
　管渠については、耐用年数を５０年と見込んでおり、老朽化の問題はないと考えております。</t>
    <rPh sb="105" eb="107">
      <t>シュヨウ</t>
    </rPh>
    <rPh sb="113" eb="115">
      <t>ジキ</t>
    </rPh>
    <rPh sb="116" eb="117">
      <t>キ</t>
    </rPh>
    <phoneticPr fontId="4"/>
  </si>
  <si>
    <t>　農業集落排水処理事業は8処理区あり、整備率は100%、水洗化率は85%となっております。平成23年度に最後の処理区の整備が完了し、年々水洗化率が向上してきておりますが、工事費の起債償還金の増加により、収益的収支比率の低下となっています。
　人口減少と高齢化により有収水量が減少しており、施設の維持管理において、使用料収入の減少を一般会計からの繰出金に依存する体質となっており、経営の効率性の改善が必要です。</t>
    <rPh sb="52" eb="54">
      <t>サイゴ</t>
    </rPh>
    <rPh sb="66" eb="68">
      <t>ネンネン</t>
    </rPh>
    <rPh sb="68" eb="71">
      <t>スイセンカ</t>
    </rPh>
    <rPh sb="71" eb="72">
      <t>リツ</t>
    </rPh>
    <rPh sb="73" eb="75">
      <t>コウジョウ</t>
    </rPh>
    <rPh sb="144" eb="146">
      <t>シセツ</t>
    </rPh>
    <rPh sb="156" eb="158">
      <t>シヨウ</t>
    </rPh>
    <rPh sb="159" eb="161">
      <t>シュウニュウ</t>
    </rPh>
    <rPh sb="162" eb="1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</si>
</sst>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0.06</c:v>
                </c:pt>
                <c:pt idx="3">
                  <c:v>0</c:v>
                </c:pt>
                <c:pt idx="4">
                  <c:v>0</c:v>
                </c:pt>
              </c:numCache>
            </c:numRef>
          </c:val>
        </c:ser>
        <c:dLbls>
          <c:showLegendKey val="0"/>
          <c:showVal val="0"/>
          <c:showCatName val="0"/>
          <c:showSerName val="0"/>
          <c:showPercent val="0"/>
          <c:showBubbleSize val="0"/>
        </c:dLbls>
        <c:gapWidth val="150"/>
        <c:axId val="96860032"/>
        <c:axId val="10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6860032"/>
        <c:axId val="109219840"/>
      </c:lineChart>
      <c:dateAx>
        <c:axId val="96860032"/>
        <c:scaling>
          <c:orientation val="minMax"/>
        </c:scaling>
        <c:delete val="1"/>
        <c:axPos val="b"/>
        <c:numFmt formatCode="ge" sourceLinked="1"/>
        <c:majorTickMark val="none"/>
        <c:minorTickMark val="none"/>
        <c:tickLblPos val="none"/>
        <c:crossAx val="109219840"/>
        <c:crosses val="autoZero"/>
        <c:auto val="1"/>
        <c:lblOffset val="100"/>
        <c:baseTimeUnit val="years"/>
      </c:dateAx>
      <c:valAx>
        <c:axId val="10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58.27</c:v>
                </c:pt>
                <c:pt idx="1">
                  <c:v>58.06</c:v>
                </c:pt>
                <c:pt idx="2">
                  <c:v>58.34</c:v>
                </c:pt>
                <c:pt idx="3">
                  <c:v>57.99</c:v>
                </c:pt>
                <c:pt idx="4">
                  <c:v>57.77</c:v>
                </c:pt>
              </c:numCache>
            </c:numRef>
          </c:val>
        </c:ser>
        <c:dLbls>
          <c:showLegendKey val="0"/>
          <c:showVal val="0"/>
          <c:showCatName val="0"/>
          <c:showSerName val="0"/>
          <c:showPercent val="0"/>
          <c:showBubbleSize val="0"/>
        </c:dLbls>
        <c:gapWidth val="150"/>
        <c:axId val="108629376"/>
        <c:axId val="108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8629376"/>
        <c:axId val="108635648"/>
      </c:lineChart>
      <c:dateAx>
        <c:axId val="108629376"/>
        <c:scaling>
          <c:orientation val="minMax"/>
        </c:scaling>
        <c:delete val="1"/>
        <c:axPos val="b"/>
        <c:numFmt formatCode="ge" sourceLinked="1"/>
        <c:majorTickMark val="none"/>
        <c:minorTickMark val="none"/>
        <c:tickLblPos val="none"/>
        <c:crossAx val="108635648"/>
        <c:crosses val="autoZero"/>
        <c:auto val="1"/>
        <c:lblOffset val="100"/>
        <c:baseTimeUnit val="years"/>
      </c:dateAx>
      <c:valAx>
        <c:axId val="108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78.989999999999995</c:v>
                </c:pt>
                <c:pt idx="1">
                  <c:v>81.510000000000005</c:v>
                </c:pt>
                <c:pt idx="2">
                  <c:v>83.47</c:v>
                </c:pt>
                <c:pt idx="3">
                  <c:v>84.4</c:v>
                </c:pt>
                <c:pt idx="4">
                  <c:v>84.96</c:v>
                </c:pt>
              </c:numCache>
            </c:numRef>
          </c:val>
        </c:ser>
        <c:dLbls>
          <c:showLegendKey val="0"/>
          <c:showVal val="0"/>
          <c:showCatName val="0"/>
          <c:showSerName val="0"/>
          <c:showPercent val="0"/>
          <c:showBubbleSize val="0"/>
        </c:dLbls>
        <c:gapWidth val="150"/>
        <c:axId val="109194240"/>
        <c:axId val="109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9194240"/>
        <c:axId val="109196416"/>
      </c:lineChart>
      <c:dateAx>
        <c:axId val="109194240"/>
        <c:scaling>
          <c:orientation val="minMax"/>
        </c:scaling>
        <c:delete val="1"/>
        <c:axPos val="b"/>
        <c:numFmt formatCode="ge" sourceLinked="1"/>
        <c:majorTickMark val="none"/>
        <c:minorTickMark val="none"/>
        <c:tickLblPos val="none"/>
        <c:crossAx val="109196416"/>
        <c:crosses val="autoZero"/>
        <c:auto val="1"/>
        <c:lblOffset val="100"/>
        <c:baseTimeUnit val="years"/>
      </c:dateAx>
      <c:valAx>
        <c:axId val="109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81.510000000000005</c:v>
                </c:pt>
                <c:pt idx="1">
                  <c:v>70.02</c:v>
                </c:pt>
                <c:pt idx="2">
                  <c:v>69.739999999999995</c:v>
                </c:pt>
                <c:pt idx="3">
                  <c:v>75.650000000000006</c:v>
                </c:pt>
                <c:pt idx="4">
                  <c:v>56.13</c:v>
                </c:pt>
              </c:numCache>
            </c:numRef>
          </c:val>
        </c:ser>
        <c:dLbls>
          <c:showLegendKey val="0"/>
          <c:showVal val="0"/>
          <c:showCatName val="0"/>
          <c:showSerName val="0"/>
          <c:showPercent val="0"/>
          <c:showBubbleSize val="0"/>
        </c:dLbls>
        <c:gapWidth val="150"/>
        <c:axId val="109314432"/>
        <c:axId val="109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14432"/>
        <c:axId val="109323008"/>
      </c:lineChart>
      <c:dateAx>
        <c:axId val="109314432"/>
        <c:scaling>
          <c:orientation val="minMax"/>
        </c:scaling>
        <c:delete val="1"/>
        <c:axPos val="b"/>
        <c:numFmt formatCode="ge" sourceLinked="1"/>
        <c:majorTickMark val="none"/>
        <c:minorTickMark val="none"/>
        <c:tickLblPos val="none"/>
        <c:crossAx val="109323008"/>
        <c:crosses val="autoZero"/>
        <c:auto val="1"/>
        <c:lblOffset val="100"/>
        <c:baseTimeUnit val="years"/>
      </c:dateAx>
      <c:valAx>
        <c:axId val="109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509760"/>
        <c:axId val="143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509760"/>
        <c:axId val="143532416"/>
      </c:lineChart>
      <c:dateAx>
        <c:axId val="143509760"/>
        <c:scaling>
          <c:orientation val="minMax"/>
        </c:scaling>
        <c:delete val="1"/>
        <c:axPos val="b"/>
        <c:numFmt formatCode="ge" sourceLinked="1"/>
        <c:majorTickMark val="none"/>
        <c:minorTickMark val="none"/>
        <c:tickLblPos val="none"/>
        <c:crossAx val="143532416"/>
        <c:crosses val="autoZero"/>
        <c:auto val="1"/>
        <c:lblOffset val="100"/>
        <c:baseTimeUnit val="years"/>
      </c:dateAx>
      <c:valAx>
        <c:axId val="143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07456"/>
        <c:axId val="150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07456"/>
        <c:axId val="150745472"/>
      </c:lineChart>
      <c:dateAx>
        <c:axId val="147507456"/>
        <c:scaling>
          <c:orientation val="minMax"/>
        </c:scaling>
        <c:delete val="1"/>
        <c:axPos val="b"/>
        <c:numFmt formatCode="ge" sourceLinked="1"/>
        <c:majorTickMark val="none"/>
        <c:minorTickMark val="none"/>
        <c:tickLblPos val="none"/>
        <c:crossAx val="150745472"/>
        <c:crosses val="autoZero"/>
        <c:auto val="1"/>
        <c:lblOffset val="100"/>
        <c:baseTimeUnit val="years"/>
      </c:dateAx>
      <c:valAx>
        <c:axId val="150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222400"/>
        <c:axId val="1572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22400"/>
        <c:axId val="157224320"/>
      </c:lineChart>
      <c:dateAx>
        <c:axId val="157222400"/>
        <c:scaling>
          <c:orientation val="minMax"/>
        </c:scaling>
        <c:delete val="1"/>
        <c:axPos val="b"/>
        <c:numFmt formatCode="ge" sourceLinked="1"/>
        <c:majorTickMark val="none"/>
        <c:minorTickMark val="none"/>
        <c:tickLblPos val="none"/>
        <c:crossAx val="157224320"/>
        <c:crosses val="autoZero"/>
        <c:auto val="1"/>
        <c:lblOffset val="100"/>
        <c:baseTimeUnit val="years"/>
      </c:dateAx>
      <c:valAx>
        <c:axId val="157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63456"/>
        <c:axId val="1594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63456"/>
        <c:axId val="159451008"/>
      </c:lineChart>
      <c:dateAx>
        <c:axId val="159363456"/>
        <c:scaling>
          <c:orientation val="minMax"/>
        </c:scaling>
        <c:delete val="1"/>
        <c:axPos val="b"/>
        <c:numFmt formatCode="ge" sourceLinked="1"/>
        <c:majorTickMark val="none"/>
        <c:minorTickMark val="none"/>
        <c:tickLblPos val="none"/>
        <c:crossAx val="159451008"/>
        <c:crosses val="autoZero"/>
        <c:auto val="1"/>
        <c:lblOffset val="100"/>
        <c:baseTimeUnit val="years"/>
      </c:dateAx>
      <c:valAx>
        <c:axId val="1594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2025.91</c:v>
                </c:pt>
                <c:pt idx="1">
                  <c:v>1839.19</c:v>
                </c:pt>
                <c:pt idx="2">
                  <c:v>1758.62</c:v>
                </c:pt>
                <c:pt idx="3">
                  <c:v>1532.81</c:v>
                </c:pt>
                <c:pt idx="4">
                  <c:v>1414.71</c:v>
                </c:pt>
              </c:numCache>
            </c:numRef>
          </c:val>
        </c:ser>
        <c:dLbls>
          <c:showLegendKey val="0"/>
          <c:showVal val="0"/>
          <c:showCatName val="0"/>
          <c:showSerName val="0"/>
          <c:showPercent val="0"/>
          <c:showBubbleSize val="0"/>
        </c:dLbls>
        <c:gapWidth val="150"/>
        <c:axId val="77952128"/>
        <c:axId val="779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7952128"/>
        <c:axId val="77954048"/>
      </c:lineChart>
      <c:dateAx>
        <c:axId val="77952128"/>
        <c:scaling>
          <c:orientation val="minMax"/>
        </c:scaling>
        <c:delete val="1"/>
        <c:axPos val="b"/>
        <c:numFmt formatCode="ge" sourceLinked="1"/>
        <c:majorTickMark val="none"/>
        <c:minorTickMark val="none"/>
        <c:tickLblPos val="none"/>
        <c:crossAx val="77954048"/>
        <c:crosses val="autoZero"/>
        <c:auto val="1"/>
        <c:lblOffset val="100"/>
        <c:baseTimeUnit val="years"/>
      </c:dateAx>
      <c:valAx>
        <c:axId val="779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39.76</c:v>
                </c:pt>
                <c:pt idx="1">
                  <c:v>38.5</c:v>
                </c:pt>
                <c:pt idx="2">
                  <c:v>34.49</c:v>
                </c:pt>
                <c:pt idx="3">
                  <c:v>36.6</c:v>
                </c:pt>
                <c:pt idx="4">
                  <c:v>37.81</c:v>
                </c:pt>
              </c:numCache>
            </c:numRef>
          </c:val>
        </c:ser>
        <c:dLbls>
          <c:showLegendKey val="0"/>
          <c:showVal val="0"/>
          <c:showCatName val="0"/>
          <c:showSerName val="0"/>
          <c:showPercent val="0"/>
          <c:showBubbleSize val="0"/>
        </c:dLbls>
        <c:gapWidth val="150"/>
        <c:axId val="108602112"/>
        <c:axId val="108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8602112"/>
        <c:axId val="108604032"/>
      </c:lineChart>
      <c:dateAx>
        <c:axId val="108602112"/>
        <c:scaling>
          <c:orientation val="minMax"/>
        </c:scaling>
        <c:delete val="1"/>
        <c:axPos val="b"/>
        <c:numFmt formatCode="ge" sourceLinked="1"/>
        <c:majorTickMark val="none"/>
        <c:minorTickMark val="none"/>
        <c:tickLblPos val="none"/>
        <c:crossAx val="108604032"/>
        <c:crosses val="autoZero"/>
        <c:auto val="1"/>
        <c:lblOffset val="100"/>
        <c:baseTimeUnit val="years"/>
      </c:dateAx>
      <c:valAx>
        <c:axId val="108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357.61</c:v>
                </c:pt>
                <c:pt idx="1">
                  <c:v>369.55</c:v>
                </c:pt>
                <c:pt idx="2">
                  <c:v>416.17</c:v>
                </c:pt>
                <c:pt idx="3">
                  <c:v>437.6</c:v>
                </c:pt>
                <c:pt idx="4">
                  <c:v>427.29</c:v>
                </c:pt>
              </c:numCache>
            </c:numRef>
          </c:val>
        </c:ser>
        <c:dLbls>
          <c:showLegendKey val="0"/>
          <c:showVal val="0"/>
          <c:showCatName val="0"/>
          <c:showSerName val="0"/>
          <c:showPercent val="0"/>
          <c:showBubbleSize val="0"/>
        </c:dLbls>
        <c:gapWidth val="150"/>
        <c:axId val="108618112"/>
        <c:axId val="1086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8618112"/>
        <c:axId val="108620032"/>
      </c:lineChart>
      <c:dateAx>
        <c:axId val="108618112"/>
        <c:scaling>
          <c:orientation val="minMax"/>
        </c:scaling>
        <c:delete val="1"/>
        <c:axPos val="b"/>
        <c:numFmt formatCode="ge" sourceLinked="1"/>
        <c:majorTickMark val="none"/>
        <c:minorTickMark val="none"/>
        <c:tickLblPos val="none"/>
        <c:crossAx val="108620032"/>
        <c:crosses val="autoZero"/>
        <c:auto val="1"/>
        <c:lblOffset val="100"/>
        <c:baseTimeUnit val="years"/>
      </c:dateAx>
      <c:valAx>
        <c:axId val="1086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京都府　京丹後市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3"/>
      <c r="AE8" s="3"/>
      <c r="AF8" s="3"/>
      <c r="AG8" s="3"/>
      <c r="AH8" s="3"/>
      <c r="AI8" s="3"/>
      <c r="AJ8" s="3"/>
      <c r="AK8" s="3"/>
      <c r="AL8" s="65">
        <f>データ!R6</f>
        <v>57691</v>
      </c>
      <c r="AM8" s="65"/>
      <c r="AN8" s="65"/>
      <c r="AO8" s="65"/>
      <c r="AP8" s="65"/>
      <c r="AQ8" s="65"/>
      <c r="AR8" s="65"/>
      <c r="AS8" s="65"/>
      <c r="AT8" s="64">
        <f>データ!S6</f>
        <v>501.43</v>
      </c>
      <c r="AU8" s="64"/>
      <c r="AV8" s="64"/>
      <c r="AW8" s="64"/>
      <c r="AX8" s="64"/>
      <c r="AY8" s="64"/>
      <c r="AZ8" s="64"/>
      <c r="BA8" s="64"/>
      <c r="BB8" s="64">
        <f>データ!T6</f>
        <v>115.05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x14ac:dyDescent="0.15">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データ!M6</f>
        <v>-</v>
      </c>
      <c r="C10" s="64"/>
      <c r="D10" s="64"/>
      <c r="E10" s="64"/>
      <c r="F10" s="64"/>
      <c r="G10" s="64"/>
      <c r="H10" s="64"/>
      <c r="I10" s="64" t="str">
        <f>データ!N6</f>
        <v>該当数値なし</v>
      </c>
      <c r="J10" s="64"/>
      <c r="K10" s="64"/>
      <c r="L10" s="64"/>
      <c r="M10" s="64"/>
      <c r="N10" s="64"/>
      <c r="O10" s="64"/>
      <c r="P10" s="64">
        <f>データ!O6</f>
        <v>12.02</v>
      </c>
      <c r="Q10" s="64"/>
      <c r="R10" s="64"/>
      <c r="S10" s="64"/>
      <c r="T10" s="64"/>
      <c r="U10" s="64"/>
      <c r="V10" s="64"/>
      <c r="W10" s="64">
        <f>データ!P6</f>
        <v>98.5</v>
      </c>
      <c r="X10" s="64"/>
      <c r="Y10" s="64"/>
      <c r="Z10" s="64"/>
      <c r="AA10" s="64"/>
      <c r="AB10" s="64"/>
      <c r="AC10" s="64"/>
      <c r="AD10" s="65">
        <f>データ!Q6</f>
        <v>3137</v>
      </c>
      <c r="AE10" s="65"/>
      <c r="AF10" s="65"/>
      <c r="AG10" s="65"/>
      <c r="AH10" s="65"/>
      <c r="AI10" s="65"/>
      <c r="AJ10" s="65"/>
      <c r="AK10" s="2"/>
      <c r="AL10" s="65">
        <f>データ!U6</f>
        <v>6887</v>
      </c>
      <c r="AM10" s="65"/>
      <c r="AN10" s="65"/>
      <c r="AO10" s="65"/>
      <c r="AP10" s="65"/>
      <c r="AQ10" s="65"/>
      <c r="AR10" s="65"/>
      <c r="AS10" s="65"/>
      <c r="AT10" s="64">
        <f>データ!V6</f>
        <v>2.83</v>
      </c>
      <c r="AU10" s="64"/>
      <c r="AV10" s="64"/>
      <c r="AW10" s="64"/>
      <c r="AX10" s="64"/>
      <c r="AY10" s="64"/>
      <c r="AZ10" s="64"/>
      <c r="BA10" s="64"/>
      <c r="BB10" s="64">
        <f>データ!W6</f>
        <v>2433.5700000000002</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x14ac:dyDescent="0.15">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x14ac:dyDescent="0.15">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x14ac:dyDescent="0.15">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x14ac:dyDescent="0.15">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262129</v>
      </c>
      <c r="D6" s="31">
        <f t="shared" si="3"/>
        <v>47</v>
      </c>
      <c r="E6" s="31">
        <f t="shared" si="3"/>
        <v>17</v>
      </c>
      <c r="F6" s="31">
        <f t="shared" si="3"/>
        <v>5</v>
      </c>
      <c r="G6" s="31">
        <f t="shared" si="3"/>
        <v>0</v>
      </c>
      <c r="H6" s="31" t="str">
        <f t="shared" si="3"/>
        <v>京都府　京丹後市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12.02</v>
      </c>
      <c r="P6" s="32">
        <f t="shared" si="3"/>
        <v>98.5</v>
      </c>
      <c r="Q6" s="32">
        <f t="shared" si="3"/>
        <v>3137</v>
      </c>
      <c r="R6" s="32">
        <f t="shared" si="3"/>
        <v>57691</v>
      </c>
      <c r="S6" s="32">
        <f t="shared" si="3"/>
        <v>501.43</v>
      </c>
      <c r="T6" s="32">
        <f t="shared" si="3"/>
        <v>115.05</v>
      </c>
      <c r="U6" s="32">
        <f t="shared" si="3"/>
        <v>6887</v>
      </c>
      <c r="V6" s="32">
        <f t="shared" si="3"/>
        <v>2.83</v>
      </c>
      <c r="W6" s="32">
        <f t="shared" si="3"/>
        <v>2433.5700000000002</v>
      </c>
      <c r="X6" s="33">
        <f>IF(X7="",NA(),X7)</f>
        <v>81.510000000000005</v>
      </c>
      <c r="Y6" s="33">
        <f t="shared" ref="Y6:AG6" si="4">IF(Y7="",NA(),Y7)</f>
        <v>70.02</v>
      </c>
      <c r="Z6" s="33">
        <f t="shared" si="4"/>
        <v>69.739999999999995</v>
      </c>
      <c r="AA6" s="33">
        <f t="shared" si="4"/>
        <v>75.650000000000006</v>
      </c>
      <c r="AB6" s="33">
        <f t="shared" si="4"/>
        <v>56.13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2025.91</v>
      </c>
      <c r="BF6" s="33">
        <f t="shared" ref="BF6:BN6" si="7">IF(BF7="",NA(),BF7)</f>
        <v>1839.19</v>
      </c>
      <c r="BG6" s="33">
        <f t="shared" si="7"/>
        <v>1758.62</v>
      </c>
      <c r="BH6" s="33">
        <f t="shared" si="7"/>
        <v>1532.81</v>
      </c>
      <c r="BI6" s="33">
        <f t="shared" si="7"/>
        <v>1414.71</v>
      </c>
      <c r="BJ6" s="33">
        <f t="shared" si="7"/>
        <v>1239.2</v>
      </c>
      <c r="BK6" s="33">
        <f t="shared" si="7"/>
        <v>1197.82</v>
      </c>
      <c r="BL6" s="33">
        <f t="shared" si="7"/>
        <v>1126.77</v>
      </c>
      <c r="BM6" s="33">
        <f t="shared" si="7"/>
        <v>1044.8</v>
      </c>
      <c r="BN6" s="33">
        <f t="shared" si="7"/>
        <v>1081.8</v>
      </c>
      <c r="BO6" s="32" t="str">
        <f>IF(BO7="","",IF(BO7="-","【-】","【"&amp;SUBSTITUTE(TEXT(BO7,"#,##0.00"),"-","△")&amp;"】"))</f>
        <v>【1,015.77】</v>
      </c>
      <c r="BP6" s="33">
        <f>IF(BP7="",NA(),BP7)</f>
        <v>39.76</v>
      </c>
      <c r="BQ6" s="33">
        <f t="shared" ref="BQ6:BY6" si="8">IF(BQ7="",NA(),BQ7)</f>
        <v>38.5</v>
      </c>
      <c r="BR6" s="33">
        <f t="shared" si="8"/>
        <v>34.49</v>
      </c>
      <c r="BS6" s="33">
        <f t="shared" si="8"/>
        <v>36.6</v>
      </c>
      <c r="BT6" s="33">
        <f t="shared" si="8"/>
        <v>37.81</v>
      </c>
      <c r="BU6" s="33">
        <f t="shared" si="8"/>
        <v>51.56</v>
      </c>
      <c r="BV6" s="33">
        <f t="shared" si="8"/>
        <v>51.03</v>
      </c>
      <c r="BW6" s="33">
        <f t="shared" si="8"/>
        <v>50.9</v>
      </c>
      <c r="BX6" s="33">
        <f t="shared" si="8"/>
        <v>50.82</v>
      </c>
      <c r="BY6" s="33">
        <f t="shared" si="8"/>
        <v>52.19</v>
      </c>
      <c r="BZ6" s="32" t="str">
        <f>IF(BZ7="","",IF(BZ7="-","【-】","【"&amp;SUBSTITUTE(TEXT(BZ7,"#,##0.00"),"-","△")&amp;"】"))</f>
        <v>【52.78】</v>
      </c>
      <c r="CA6" s="33">
        <f>IF(CA7="",NA(),CA7)</f>
        <v>357.61</v>
      </c>
      <c r="CB6" s="33">
        <f t="shared" ref="CB6:CJ6" si="9">IF(CB7="",NA(),CB7)</f>
        <v>369.55</v>
      </c>
      <c r="CC6" s="33">
        <f t="shared" si="9"/>
        <v>416.17</v>
      </c>
      <c r="CD6" s="33">
        <f t="shared" si="9"/>
        <v>437.6</v>
      </c>
      <c r="CE6" s="33">
        <f t="shared" si="9"/>
        <v>427.29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58.27</v>
      </c>
      <c r="CM6" s="33">
        <f t="shared" ref="CM6:CU6" si="10">IF(CM7="",NA(),CM7)</f>
        <v>58.06</v>
      </c>
      <c r="CN6" s="33">
        <f t="shared" si="10"/>
        <v>58.34</v>
      </c>
      <c r="CO6" s="33">
        <f t="shared" si="10"/>
        <v>57.99</v>
      </c>
      <c r="CP6" s="33">
        <f t="shared" si="10"/>
        <v>57.77</v>
      </c>
      <c r="CQ6" s="33">
        <f t="shared" si="10"/>
        <v>55.2</v>
      </c>
      <c r="CR6" s="33">
        <f t="shared" si="10"/>
        <v>54.74</v>
      </c>
      <c r="CS6" s="33">
        <f t="shared" si="10"/>
        <v>53.78</v>
      </c>
      <c r="CT6" s="33">
        <f t="shared" si="10"/>
        <v>53.24</v>
      </c>
      <c r="CU6" s="33">
        <f t="shared" si="10"/>
        <v>52.31</v>
      </c>
      <c r="CV6" s="32" t="str">
        <f>IF(CV7="","",IF(CV7="-","【-】","【"&amp;SUBSTITUTE(TEXT(CV7,"#,##0.00"),"-","△")&amp;"】"))</f>
        <v>【52.74】</v>
      </c>
      <c r="CW6" s="33">
        <f>IF(CW7="",NA(),CW7)</f>
        <v>78.989999999999995</v>
      </c>
      <c r="CX6" s="33">
        <f t="shared" ref="CX6:DF6" si="11">IF(CX7="",NA(),CX7)</f>
        <v>81.510000000000005</v>
      </c>
      <c r="CY6" s="33">
        <f t="shared" si="11"/>
        <v>83.47</v>
      </c>
      <c r="CZ6" s="33">
        <f t="shared" si="11"/>
        <v>84.4</v>
      </c>
      <c r="DA6" s="33">
        <f t="shared" si="11"/>
        <v>84.96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0.06</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262129</v>
      </c>
      <c r="D7" s="35">
        <v>47</v>
      </c>
      <c r="E7" s="35">
        <v>17</v>
      </c>
      <c r="F7" s="35">
        <v>5</v>
      </c>
      <c r="G7" s="35">
        <v>0</v>
      </c>
      <c r="H7" s="35" t="s">
        <v>96</v>
      </c>
      <c r="I7" s="35" t="s">
        <v>97</v>
      </c>
      <c r="J7" s="35" t="s">
        <v>98</v>
      </c>
      <c r="K7" s="35" t="s">
        <v>99</v>
      </c>
      <c r="L7" s="35" t="s">
        <v>100</v>
      </c>
      <c r="M7" s="36" t="s">
        <v>101</v>
      </c>
      <c r="N7" s="36" t="s">
        <v>102</v>
      </c>
      <c r="O7" s="36">
        <v>12.02</v>
      </c>
      <c r="P7" s="36">
        <v>98.5</v>
      </c>
      <c r="Q7" s="36">
        <v>3137</v>
      </c>
      <c r="R7" s="36">
        <v>57691</v>
      </c>
      <c r="S7" s="36">
        <v>501.43</v>
      </c>
      <c r="T7" s="36">
        <v>115.05</v>
      </c>
      <c r="U7" s="36">
        <v>6887</v>
      </c>
      <c r="V7" s="36">
        <v>2.83</v>
      </c>
      <c r="W7" s="36">
        <v>2433.5700000000002</v>
      </c>
      <c r="X7" s="36">
        <v>81.510000000000005</v>
      </c>
      <c r="Y7" s="36">
        <v>70.02</v>
      </c>
      <c r="Z7" s="36">
        <v>69.739999999999995</v>
      </c>
      <c r="AA7" s="36">
        <v>75.650000000000006</v>
      </c>
      <c r="AB7" s="36">
        <v>56.13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2025.91</v>
      </c>
      <c r="BF7" s="36">
        <v>1839.19</v>
      </c>
      <c r="BG7" s="36">
        <v>1758.62</v>
      </c>
      <c r="BH7" s="36">
        <v>1532.81</v>
      </c>
      <c r="BI7" s="36">
        <v>1414.71</v>
      </c>
      <c r="BJ7" s="36">
        <v>1239.2</v>
      </c>
      <c r="BK7" s="36">
        <v>1197.82</v>
      </c>
      <c r="BL7" s="36">
        <v>1126.77</v>
      </c>
      <c r="BM7" s="36">
        <v>1044.8</v>
      </c>
      <c r="BN7" s="36">
        <v>1081.8</v>
      </c>
      <c r="BO7" s="36">
        <v>1015.77</v>
      </c>
      <c r="BP7" s="36">
        <v>39.76</v>
      </c>
      <c r="BQ7" s="36">
        <v>38.5</v>
      </c>
      <c r="BR7" s="36">
        <v>34.49</v>
      </c>
      <c r="BS7" s="36">
        <v>36.6</v>
      </c>
      <c r="BT7" s="36">
        <v>37.81</v>
      </c>
      <c r="BU7" s="36">
        <v>51.56</v>
      </c>
      <c r="BV7" s="36">
        <v>51.03</v>
      </c>
      <c r="BW7" s="36">
        <v>50.9</v>
      </c>
      <c r="BX7" s="36">
        <v>50.82</v>
      </c>
      <c r="BY7" s="36">
        <v>52.19</v>
      </c>
      <c r="BZ7" s="36">
        <v>52.78</v>
      </c>
      <c r="CA7" s="36">
        <v>357.61</v>
      </c>
      <c r="CB7" s="36">
        <v>369.55</v>
      </c>
      <c r="CC7" s="36">
        <v>416.17</v>
      </c>
      <c r="CD7" s="36">
        <v>437.6</v>
      </c>
      <c r="CE7" s="36">
        <v>427.29</v>
      </c>
      <c r="CF7" s="36">
        <v>283.26</v>
      </c>
      <c r="CG7" s="36">
        <v>289.60000000000002</v>
      </c>
      <c r="CH7" s="36">
        <v>293.27</v>
      </c>
      <c r="CI7" s="36">
        <v>300.52</v>
      </c>
      <c r="CJ7" s="36">
        <v>296.14</v>
      </c>
      <c r="CK7" s="36">
        <v>289.81</v>
      </c>
      <c r="CL7" s="36">
        <v>58.27</v>
      </c>
      <c r="CM7" s="36">
        <v>58.06</v>
      </c>
      <c r="CN7" s="36">
        <v>58.34</v>
      </c>
      <c r="CO7" s="36">
        <v>57.99</v>
      </c>
      <c r="CP7" s="36">
        <v>57.77</v>
      </c>
      <c r="CQ7" s="36">
        <v>55.2</v>
      </c>
      <c r="CR7" s="36">
        <v>54.74</v>
      </c>
      <c r="CS7" s="36">
        <v>53.78</v>
      </c>
      <c r="CT7" s="36">
        <v>53.24</v>
      </c>
      <c r="CU7" s="36">
        <v>52.31</v>
      </c>
      <c r="CV7" s="36">
        <v>52.74</v>
      </c>
      <c r="CW7" s="36">
        <v>78.989999999999995</v>
      </c>
      <c r="CX7" s="36">
        <v>81.510000000000005</v>
      </c>
      <c r="CY7" s="36">
        <v>83.47</v>
      </c>
      <c r="CZ7" s="36">
        <v>84.4</v>
      </c>
      <c r="DA7" s="36">
        <v>84.96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0.06</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坪倉 良樹</cp:lastModifiedBy>
  <cp:lastPrinted>2017-02-14T13:30:37Z</cp:lastPrinted>
  <dcterms:created xsi:type="dcterms:W3CDTF">2017-02-08T03:12:55Z</dcterms:created>
  <dcterms:modified xsi:type="dcterms:W3CDTF">2017-02-14T13:30:37Z</dcterms:modified>
  <cp:category/>
</cp:coreProperties>
</file>