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<sst xmlns="http://schemas.openxmlformats.org/spreadsheetml/2006/main" count="217" uniqueCount="107">
  <si>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</si>
  <si>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</si>
  <si>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</si>
  <si>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</si>
  <si>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</si>
  <si>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</si>
  <si>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</si>
  <si>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</si>
  <si>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</si>
  <si>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</si>
  <si>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</si>
  <si>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</si>
  <si>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</si>
  <si>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</si>
  <si>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</si>
  <si>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</si>
  <si>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</si>
  <si>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</si>
  <si>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</si>
  <si>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</si>
  <si>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</si>
  <si>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</si>
  <si>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</si>
  <si>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</si>
  <si>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</si>
  <si>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</si>
  <si>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</si>
  <si>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</si>
  <si>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</si>
  <si>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</si>
  <si>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</si>
  <si>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</si>
  <si>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</si>
  <si>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</si>
  <si>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</si>
  <si>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</si>
  <si>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</si>
  <si>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</si>
  <si>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</si>
  <si>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</si>
  <si>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</si>
  <si>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</si>
  <si>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</si>
  <si>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</si>
  <si>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</si>
  <si>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</si>
  <si>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</si>
  <si>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</si>
  <si>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</si>
  <si>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</si>
  <si>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</si>
  <si>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</si>
  <si>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</si>
  <si>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</si>
  <si>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</si>
  <si>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</si>
  <si>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</si>
  <si>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</si>
  <si>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</si>
  <si>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</si>
  <si>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</si>
  <si>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</si>
  <si>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</si>
  <si>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</si>
  <si>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</si>
  <si>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</si>
  <si>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</si>
  <si>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</si>
  <si>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</si>
  <si>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</si>
  <si>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</si>
  <si>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</si>
  <si>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</si>
  <si>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</si>
  <si>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</si>
  <si>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</si>
  <si>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</si>
  <si>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</si>
  <si>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</si>
  <si>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</si>
  <si>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</si>
  <si>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</si>
  <si>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</si>
  <si>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</si>
  <si>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</si>
  <si>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</si>
  <si>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</si>
  <si>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</si>
  <si>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</si>
  <si>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</si>
  <si>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</si>
  <si>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</si>
  <si>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</si>
  <si>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</si>
  <si>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</si>
  <si>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</si>
  <si>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</si>
  <si>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</si>
  <si>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</si>
  <si>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</si>
  <si>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</si>
  <si>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</si>
  <si>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</si>
  <si>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</si>
  <si>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本市は、平成16年4月に6町が合併し誕生したが、これに伴い、水道事業についても4町4事業を統合し1つの水道事業となった。
　普及率は高く、施設利用率も類似団体及び全国平均に比べ高いが、一方で有収率が低くなっており、老朽管からの漏水対策などの取り組みが求められている。
　経営面では、合併後における水融通のための統合事業等の実施に伴う減価償却費の増大や委託費の増加などにより、平成23年度以降、経常収支において単年度赤字が続いている。
　今後も、基幹浄水場の改良事業が予定されており、赤字が続くことが予想されることから、施設の統廃合や老朽管の布設替による有収率の向上など、よりいっそう経営の効率化を図っていく必要がある。</t>
    <phoneticPr fontId="4"/>
  </si>
  <si>
    <t>　大正4年に、旧峰山町の水道事業が給水を開始して以来、100年を経過する中、管路など多くの老朽施設・耐震性を有しない施設が存在している。
　管路の経年化率は高く、また更新率は低いため、耐用年数を経過した管路が年々増加している状況にある。
　有収率の向上を図るためにも、計画的な管路の布設替を行っていく必要がある。</t>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</si>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</sst>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0.99</c:v>
                </c:pt>
                <c:pt idx="1">
                  <c:v>0.59</c:v>
                </c:pt>
                <c:pt idx="2">
                  <c:v>0.34</c:v>
                </c:pt>
                <c:pt idx="3">
                  <c:v>0.51</c:v>
                </c:pt>
                <c:pt idx="4">
                  <c:v>0.69</c:v>
                </c:pt>
              </c:numCache>
            </c:numRef>
          </c:val>
        </c:ser>
        <c:dLbls>
          <c:showLegendKey val="0"/>
          <c:showVal val="0"/>
          <c:showCatName val="0"/>
          <c:showSerName val="0"/>
          <c:showPercent val="0"/>
          <c:showBubbleSize val="0"/>
        </c:dLbls>
        <c:gapWidth val="150"/>
        <c:axId val="86277120"/>
        <c:axId val="862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86277120"/>
        <c:axId val="86291584"/>
      </c:lineChart>
      <c:dateAx>
        <c:axId val="86277120"/>
        <c:scaling>
          <c:orientation val="minMax"/>
        </c:scaling>
        <c:delete val="1"/>
        <c:axPos val="b"/>
        <c:numFmt formatCode="ge" sourceLinked="1"/>
        <c:majorTickMark val="none"/>
        <c:minorTickMark val="none"/>
        <c:tickLblPos val="none"/>
        <c:crossAx val="86291584"/>
        <c:crosses val="autoZero"/>
        <c:auto val="1"/>
        <c:lblOffset val="100"/>
        <c:baseTimeUnit val="years"/>
      </c:dateAx>
      <c:valAx>
        <c:axId val="862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77.08</c:v>
                </c:pt>
                <c:pt idx="1">
                  <c:v>77.77</c:v>
                </c:pt>
                <c:pt idx="2">
                  <c:v>76.59</c:v>
                </c:pt>
                <c:pt idx="3">
                  <c:v>75.37</c:v>
                </c:pt>
                <c:pt idx="4">
                  <c:v>78.680000000000007</c:v>
                </c:pt>
              </c:numCache>
            </c:numRef>
          </c:val>
        </c:ser>
        <c:dLbls>
          <c:showLegendKey val="0"/>
          <c:showVal val="0"/>
          <c:showCatName val="0"/>
          <c:showSerName val="0"/>
          <c:showPercent val="0"/>
          <c:showBubbleSize val="0"/>
        </c:dLbls>
        <c:gapWidth val="150"/>
        <c:axId val="120991104"/>
        <c:axId val="120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20991104"/>
        <c:axId val="120993280"/>
      </c:lineChart>
      <c:dateAx>
        <c:axId val="120991104"/>
        <c:scaling>
          <c:orientation val="minMax"/>
        </c:scaling>
        <c:delete val="1"/>
        <c:axPos val="b"/>
        <c:numFmt formatCode="ge" sourceLinked="1"/>
        <c:majorTickMark val="none"/>
        <c:minorTickMark val="none"/>
        <c:tickLblPos val="none"/>
        <c:crossAx val="120993280"/>
        <c:crosses val="autoZero"/>
        <c:auto val="1"/>
        <c:lblOffset val="100"/>
        <c:baseTimeUnit val="years"/>
      </c:dateAx>
      <c:valAx>
        <c:axId val="120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78.88</c:v>
                </c:pt>
                <c:pt idx="1">
                  <c:v>77.45</c:v>
                </c:pt>
                <c:pt idx="2">
                  <c:v>77.67</c:v>
                </c:pt>
                <c:pt idx="3">
                  <c:v>78.44</c:v>
                </c:pt>
                <c:pt idx="4">
                  <c:v>75.22</c:v>
                </c:pt>
              </c:numCache>
            </c:numRef>
          </c:val>
        </c:ser>
        <c:dLbls>
          <c:showLegendKey val="0"/>
          <c:showVal val="0"/>
          <c:showCatName val="0"/>
          <c:showSerName val="0"/>
          <c:showPercent val="0"/>
          <c:showBubbleSize val="0"/>
        </c:dLbls>
        <c:gapWidth val="150"/>
        <c:axId val="121011200"/>
        <c:axId val="1210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21011200"/>
        <c:axId val="121033856"/>
      </c:lineChart>
      <c:dateAx>
        <c:axId val="121011200"/>
        <c:scaling>
          <c:orientation val="minMax"/>
        </c:scaling>
        <c:delete val="1"/>
        <c:axPos val="b"/>
        <c:numFmt formatCode="ge" sourceLinked="1"/>
        <c:majorTickMark val="none"/>
        <c:minorTickMark val="none"/>
        <c:tickLblPos val="none"/>
        <c:crossAx val="121033856"/>
        <c:crosses val="autoZero"/>
        <c:auto val="1"/>
        <c:lblOffset val="100"/>
        <c:baseTimeUnit val="years"/>
      </c:dateAx>
      <c:valAx>
        <c:axId val="1210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96.23</c:v>
                </c:pt>
                <c:pt idx="1">
                  <c:v>93.09</c:v>
                </c:pt>
                <c:pt idx="2">
                  <c:v>87.55</c:v>
                </c:pt>
                <c:pt idx="3">
                  <c:v>88.03</c:v>
                </c:pt>
                <c:pt idx="4">
                  <c:v>93.25</c:v>
                </c:pt>
              </c:numCache>
            </c:numRef>
          </c:val>
        </c:ser>
        <c:dLbls>
          <c:showLegendKey val="0"/>
          <c:showVal val="0"/>
          <c:showCatName val="0"/>
          <c:showSerName val="0"/>
          <c:showPercent val="0"/>
          <c:showBubbleSize val="0"/>
        </c:dLbls>
        <c:gapWidth val="150"/>
        <c:axId val="88828544"/>
        <c:axId val="888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88828544"/>
        <c:axId val="88838912"/>
      </c:lineChart>
      <c:dateAx>
        <c:axId val="88828544"/>
        <c:scaling>
          <c:orientation val="minMax"/>
        </c:scaling>
        <c:delete val="1"/>
        <c:axPos val="b"/>
        <c:numFmt formatCode="ge" sourceLinked="1"/>
        <c:majorTickMark val="none"/>
        <c:minorTickMark val="none"/>
        <c:tickLblPos val="none"/>
        <c:crossAx val="88838912"/>
        <c:crosses val="autoZero"/>
        <c:auto val="1"/>
        <c:lblOffset val="100"/>
        <c:baseTimeUnit val="years"/>
      </c:dateAx>
      <c:valAx>
        <c:axId val="8883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37.950000000000003</c:v>
                </c:pt>
                <c:pt idx="1">
                  <c:v>37.6</c:v>
                </c:pt>
                <c:pt idx="2">
                  <c:v>40.020000000000003</c:v>
                </c:pt>
                <c:pt idx="3">
                  <c:v>45.56</c:v>
                </c:pt>
                <c:pt idx="4">
                  <c:v>47.73</c:v>
                </c:pt>
              </c:numCache>
            </c:numRef>
          </c:val>
        </c:ser>
        <c:dLbls>
          <c:showLegendKey val="0"/>
          <c:showVal val="0"/>
          <c:showCatName val="0"/>
          <c:showSerName val="0"/>
          <c:showPercent val="0"/>
          <c:showBubbleSize val="0"/>
        </c:dLbls>
        <c:gapWidth val="150"/>
        <c:axId val="88856832"/>
        <c:axId val="95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8856832"/>
        <c:axId val="95297920"/>
      </c:lineChart>
      <c:dateAx>
        <c:axId val="88856832"/>
        <c:scaling>
          <c:orientation val="minMax"/>
        </c:scaling>
        <c:delete val="1"/>
        <c:axPos val="b"/>
        <c:numFmt formatCode="ge" sourceLinked="1"/>
        <c:majorTickMark val="none"/>
        <c:minorTickMark val="none"/>
        <c:tickLblPos val="none"/>
        <c:crossAx val="95297920"/>
        <c:crosses val="autoZero"/>
        <c:auto val="1"/>
        <c:lblOffset val="100"/>
        <c:baseTimeUnit val="years"/>
      </c:dateAx>
      <c:valAx>
        <c:axId val="95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10.72</c:v>
                </c:pt>
                <c:pt idx="1">
                  <c:v>12.8</c:v>
                </c:pt>
                <c:pt idx="2">
                  <c:v>13.74</c:v>
                </c:pt>
                <c:pt idx="3">
                  <c:v>14.52</c:v>
                </c:pt>
                <c:pt idx="4">
                  <c:v>13.79</c:v>
                </c:pt>
              </c:numCache>
            </c:numRef>
          </c:val>
        </c:ser>
        <c:dLbls>
          <c:showLegendKey val="0"/>
          <c:showVal val="0"/>
          <c:showCatName val="0"/>
          <c:showSerName val="0"/>
          <c:showPercent val="0"/>
          <c:showBubbleSize val="0"/>
        </c:dLbls>
        <c:gapWidth val="150"/>
        <c:axId val="95348608"/>
        <c:axId val="98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5348608"/>
        <c:axId val="98136064"/>
      </c:lineChart>
      <c:dateAx>
        <c:axId val="95348608"/>
        <c:scaling>
          <c:orientation val="minMax"/>
        </c:scaling>
        <c:delete val="1"/>
        <c:axPos val="b"/>
        <c:numFmt formatCode="ge" sourceLinked="1"/>
        <c:majorTickMark val="none"/>
        <c:minorTickMark val="none"/>
        <c:tickLblPos val="none"/>
        <c:crossAx val="98136064"/>
        <c:crosses val="autoZero"/>
        <c:auto val="1"/>
        <c:lblOffset val="100"/>
        <c:baseTimeUnit val="years"/>
      </c:dateAx>
      <c:valAx>
        <c:axId val="98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522240"/>
        <c:axId val="1205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20522240"/>
        <c:axId val="120524160"/>
      </c:lineChart>
      <c:dateAx>
        <c:axId val="120522240"/>
        <c:scaling>
          <c:orientation val="minMax"/>
        </c:scaling>
        <c:delete val="1"/>
        <c:axPos val="b"/>
        <c:numFmt formatCode="ge" sourceLinked="1"/>
        <c:majorTickMark val="none"/>
        <c:minorTickMark val="none"/>
        <c:tickLblPos val="none"/>
        <c:crossAx val="120524160"/>
        <c:crosses val="autoZero"/>
        <c:auto val="1"/>
        <c:lblOffset val="100"/>
        <c:baseTimeUnit val="years"/>
      </c:dateAx>
      <c:valAx>
        <c:axId val="12052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1043.06</c:v>
                </c:pt>
                <c:pt idx="1">
                  <c:v>1302.45</c:v>
                </c:pt>
                <c:pt idx="2">
                  <c:v>1657.66</c:v>
                </c:pt>
                <c:pt idx="3">
                  <c:v>533.98</c:v>
                </c:pt>
                <c:pt idx="4">
                  <c:v>495.62</c:v>
                </c:pt>
              </c:numCache>
            </c:numRef>
          </c:val>
        </c:ser>
        <c:dLbls>
          <c:showLegendKey val="0"/>
          <c:showVal val="0"/>
          <c:showCatName val="0"/>
          <c:showSerName val="0"/>
          <c:showPercent val="0"/>
          <c:showBubbleSize val="0"/>
        </c:dLbls>
        <c:gapWidth val="150"/>
        <c:axId val="120566912"/>
        <c:axId val="1205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20566912"/>
        <c:axId val="120568832"/>
      </c:lineChart>
      <c:dateAx>
        <c:axId val="120566912"/>
        <c:scaling>
          <c:orientation val="minMax"/>
        </c:scaling>
        <c:delete val="1"/>
        <c:axPos val="b"/>
        <c:numFmt formatCode="ge" sourceLinked="1"/>
        <c:majorTickMark val="none"/>
        <c:minorTickMark val="none"/>
        <c:tickLblPos val="none"/>
        <c:crossAx val="120568832"/>
        <c:crosses val="autoZero"/>
        <c:auto val="1"/>
        <c:lblOffset val="100"/>
        <c:baseTimeUnit val="years"/>
      </c:dateAx>
      <c:valAx>
        <c:axId val="12056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570.79999999999995</c:v>
                </c:pt>
                <c:pt idx="1">
                  <c:v>591.38</c:v>
                </c:pt>
                <c:pt idx="2">
                  <c:v>572.88</c:v>
                </c:pt>
                <c:pt idx="3">
                  <c:v>557.77</c:v>
                </c:pt>
                <c:pt idx="4">
                  <c:v>498.93</c:v>
                </c:pt>
              </c:numCache>
            </c:numRef>
          </c:val>
        </c:ser>
        <c:dLbls>
          <c:showLegendKey val="0"/>
          <c:showVal val="0"/>
          <c:showCatName val="0"/>
          <c:showSerName val="0"/>
          <c:showPercent val="0"/>
          <c:showBubbleSize val="0"/>
        </c:dLbls>
        <c:gapWidth val="150"/>
        <c:axId val="120718080"/>
        <c:axId val="1207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20718080"/>
        <c:axId val="120720000"/>
      </c:lineChart>
      <c:dateAx>
        <c:axId val="120718080"/>
        <c:scaling>
          <c:orientation val="minMax"/>
        </c:scaling>
        <c:delete val="1"/>
        <c:axPos val="b"/>
        <c:numFmt formatCode="ge" sourceLinked="1"/>
        <c:majorTickMark val="none"/>
        <c:minorTickMark val="none"/>
        <c:tickLblPos val="none"/>
        <c:crossAx val="120720000"/>
        <c:crosses val="autoZero"/>
        <c:auto val="1"/>
        <c:lblOffset val="100"/>
        <c:baseTimeUnit val="years"/>
      </c:dateAx>
      <c:valAx>
        <c:axId val="12072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94.45</c:v>
                </c:pt>
                <c:pt idx="1">
                  <c:v>91.47</c:v>
                </c:pt>
                <c:pt idx="2">
                  <c:v>85.97</c:v>
                </c:pt>
                <c:pt idx="3">
                  <c:v>85.45</c:v>
                </c:pt>
                <c:pt idx="4">
                  <c:v>90.36</c:v>
                </c:pt>
              </c:numCache>
            </c:numRef>
          </c:val>
        </c:ser>
        <c:dLbls>
          <c:showLegendKey val="0"/>
          <c:showVal val="0"/>
          <c:showCatName val="0"/>
          <c:showSerName val="0"/>
          <c:showPercent val="0"/>
          <c:showBubbleSize val="0"/>
        </c:dLbls>
        <c:gapWidth val="150"/>
        <c:axId val="120738176"/>
        <c:axId val="1207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20738176"/>
        <c:axId val="120740096"/>
      </c:lineChart>
      <c:dateAx>
        <c:axId val="120738176"/>
        <c:scaling>
          <c:orientation val="minMax"/>
        </c:scaling>
        <c:delete val="1"/>
        <c:axPos val="b"/>
        <c:numFmt formatCode="ge" sourceLinked="1"/>
        <c:majorTickMark val="none"/>
        <c:minorTickMark val="none"/>
        <c:tickLblPos val="none"/>
        <c:crossAx val="120740096"/>
        <c:crosses val="autoZero"/>
        <c:auto val="1"/>
        <c:lblOffset val="100"/>
        <c:baseTimeUnit val="years"/>
      </c:dateAx>
      <c:valAx>
        <c:axId val="1207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181.99</c:v>
                </c:pt>
                <c:pt idx="1">
                  <c:v>188.02</c:v>
                </c:pt>
                <c:pt idx="2">
                  <c:v>199.94</c:v>
                </c:pt>
                <c:pt idx="3">
                  <c:v>201.47</c:v>
                </c:pt>
                <c:pt idx="4">
                  <c:v>204.09</c:v>
                </c:pt>
              </c:numCache>
            </c:numRef>
          </c:val>
        </c:ser>
        <c:dLbls>
          <c:showLegendKey val="0"/>
          <c:showVal val="0"/>
          <c:showCatName val="0"/>
          <c:showSerName val="0"/>
          <c:showPercent val="0"/>
          <c:showBubbleSize val="0"/>
        </c:dLbls>
        <c:gapWidth val="150"/>
        <c:axId val="120762368"/>
        <c:axId val="120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20762368"/>
        <c:axId val="120764288"/>
      </c:lineChart>
      <c:dateAx>
        <c:axId val="120762368"/>
        <c:scaling>
          <c:orientation val="minMax"/>
        </c:scaling>
        <c:delete val="1"/>
        <c:axPos val="b"/>
        <c:numFmt formatCode="ge" sourceLinked="1"/>
        <c:majorTickMark val="none"/>
        <c:minorTickMark val="none"/>
        <c:tickLblPos val="none"/>
        <c:crossAx val="120764288"/>
        <c:crosses val="autoZero"/>
        <c:auto val="1"/>
        <c:lblOffset val="100"/>
        <c:baseTimeUnit val="years"/>
      </c:dateAx>
      <c:valAx>
        <c:axId val="12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I8" sqref="B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京丹後市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57691</v>
      </c>
      <c r="AJ8" s="75"/>
      <c r="AK8" s="75"/>
      <c r="AL8" s="75"/>
      <c r="AM8" s="75"/>
      <c r="AN8" s="75"/>
      <c r="AO8" s="75"/>
      <c r="AP8" s="76"/>
      <c r="AQ8" s="57">
        <f>データ!R6</f>
        <v>501.43</v>
      </c>
      <c r="AR8" s="57"/>
      <c r="AS8" s="57"/>
      <c r="AT8" s="57"/>
      <c r="AU8" s="57"/>
      <c r="AV8" s="57"/>
      <c r="AW8" s="57"/>
      <c r="AX8" s="57"/>
      <c r="AY8" s="57">
        <f>データ!S6</f>
        <v>115.05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58.21</v>
      </c>
      <c r="K10" s="57"/>
      <c r="L10" s="57"/>
      <c r="M10" s="57"/>
      <c r="N10" s="57"/>
      <c r="O10" s="57"/>
      <c r="P10" s="57"/>
      <c r="Q10" s="57"/>
      <c r="R10" s="57">
        <f>データ!O6</f>
        <v>99.61</v>
      </c>
      <c r="S10" s="57"/>
      <c r="T10" s="57"/>
      <c r="U10" s="57"/>
      <c r="V10" s="57"/>
      <c r="W10" s="57"/>
      <c r="X10" s="57"/>
      <c r="Y10" s="57"/>
      <c r="Z10" s="65">
        <f>データ!P6</f>
        <v>3697</v>
      </c>
      <c r="AA10" s="65"/>
      <c r="AB10" s="65"/>
      <c r="AC10" s="65"/>
      <c r="AD10" s="65"/>
      <c r="AE10" s="65"/>
      <c r="AF10" s="65"/>
      <c r="AG10" s="65"/>
      <c r="AH10" s="2"/>
      <c r="AI10" s="65">
        <f>データ!T6</f>
        <v>30383</v>
      </c>
      <c r="AJ10" s="65"/>
      <c r="AK10" s="65"/>
      <c r="AL10" s="65"/>
      <c r="AM10" s="65"/>
      <c r="AN10" s="65"/>
      <c r="AO10" s="65"/>
      <c r="AP10" s="65"/>
      <c r="AQ10" s="57">
        <f>データ!U6</f>
        <v>36.659999999999997</v>
      </c>
      <c r="AR10" s="57"/>
      <c r="AS10" s="57"/>
      <c r="AT10" s="57"/>
      <c r="AU10" s="57"/>
      <c r="AV10" s="57"/>
      <c r="AW10" s="57"/>
      <c r="AX10" s="57"/>
      <c r="AY10" s="57">
        <f>データ!V6</f>
        <v>828.78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262129</v>
      </c>
      <c r="D6" s="31">
        <f t="shared" si="3"/>
        <v>46</v>
      </c>
      <c r="E6" s="31">
        <f t="shared" si="3"/>
        <v>1</v>
      </c>
      <c r="F6" s="31">
        <f t="shared" si="3"/>
        <v>0</v>
      </c>
      <c r="G6" s="31">
        <f t="shared" si="3"/>
        <v>1</v>
      </c>
      <c r="H6" s="31" t="str">
        <f t="shared" si="3"/>
        <v>京都府　京丹後市</v>
      </c>
      <c r="I6" s="31" t="str">
        <f t="shared" si="3"/>
        <v>法適用</v>
      </c>
      <c r="J6" s="31" t="str">
        <f t="shared" si="3"/>
        <v>水道事業</v>
      </c>
      <c r="K6" s="31" t="str">
        <f t="shared" si="3"/>
        <v>末端給水事業</v>
      </c>
      <c r="L6" s="31" t="str">
        <f t="shared" si="3"/>
        <v>A5</v>
      </c>
      <c r="M6" s="32" t="str">
        <f t="shared" si="3"/>
        <v>-</v>
      </c>
      <c r="N6" s="32">
        <f t="shared" si="3"/>
        <v>58.21</v>
      </c>
      <c r="O6" s="32">
        <f t="shared" si="3"/>
        <v>99.61</v>
      </c>
      <c r="P6" s="32">
        <f t="shared" si="3"/>
        <v>3697</v>
      </c>
      <c r="Q6" s="32">
        <f t="shared" si="3"/>
        <v>57691</v>
      </c>
      <c r="R6" s="32">
        <f t="shared" si="3"/>
        <v>501.43</v>
      </c>
      <c r="S6" s="32">
        <f t="shared" si="3"/>
        <v>115.05</v>
      </c>
      <c r="T6" s="32">
        <f t="shared" si="3"/>
        <v>30383</v>
      </c>
      <c r="U6" s="32">
        <f t="shared" si="3"/>
        <v>36.659999999999997</v>
      </c>
      <c r="V6" s="32">
        <f t="shared" si="3"/>
        <v>828.78</v>
      </c>
      <c r="W6" s="33">
        <f>IF(W7="",NA(),W7)</f>
        <v>96.23</v>
      </c>
      <c r="X6" s="33">
        <f t="shared" ref="X6:AF6" si="4">IF(X7="",NA(),X7)</f>
        <v>93.09</v>
      </c>
      <c r="Y6" s="33">
        <f t="shared" si="4"/>
        <v>87.55</v>
      </c>
      <c r="Z6" s="33">
        <f t="shared" si="4"/>
        <v>88.03</v>
      </c>
      <c r="AA6" s="33">
        <f t="shared" si="4"/>
        <v>93.25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1043.06</v>
      </c>
      <c r="AT6" s="33">
        <f t="shared" ref="AT6:BB6" si="6">IF(AT7="",NA(),AT7)</f>
        <v>1302.45</v>
      </c>
      <c r="AU6" s="33">
        <f t="shared" si="6"/>
        <v>1657.66</v>
      </c>
      <c r="AV6" s="33">
        <f t="shared" si="6"/>
        <v>533.98</v>
      </c>
      <c r="AW6" s="33">
        <f t="shared" si="6"/>
        <v>495.62</v>
      </c>
      <c r="AX6" s="33">
        <f t="shared" si="6"/>
        <v>832.37</v>
      </c>
      <c r="AY6" s="33">
        <f t="shared" si="6"/>
        <v>852.01</v>
      </c>
      <c r="AZ6" s="33">
        <f t="shared" si="6"/>
        <v>909.68</v>
      </c>
      <c r="BA6" s="33">
        <f t="shared" si="6"/>
        <v>382.09</v>
      </c>
      <c r="BB6" s="33">
        <f t="shared" si="6"/>
        <v>371.31</v>
      </c>
      <c r="BC6" s="32" t="str">
        <f>IF(BC7="","",IF(BC7="-","【-】","【"&amp;SUBSTITUTE(TEXT(BC7,"#,##0.00"),"-","△")&amp;"】"))</f>
        <v>【262.74】</v>
      </c>
      <c r="BD6" s="33">
        <f>IF(BD7="",NA(),BD7)</f>
        <v>570.79999999999995</v>
      </c>
      <c r="BE6" s="33">
        <f t="shared" ref="BE6:BM6" si="7">IF(BE7="",NA(),BE7)</f>
        <v>591.38</v>
      </c>
      <c r="BF6" s="33">
        <f t="shared" si="7"/>
        <v>572.88</v>
      </c>
      <c r="BG6" s="33">
        <f t="shared" si="7"/>
        <v>557.77</v>
      </c>
      <c r="BH6" s="33">
        <f t="shared" si="7"/>
        <v>498.93</v>
      </c>
      <c r="BI6" s="33">
        <f t="shared" si="7"/>
        <v>403.15</v>
      </c>
      <c r="BJ6" s="33">
        <f t="shared" si="7"/>
        <v>391.4</v>
      </c>
      <c r="BK6" s="33">
        <f t="shared" si="7"/>
        <v>382.65</v>
      </c>
      <c r="BL6" s="33">
        <f t="shared" si="7"/>
        <v>385.06</v>
      </c>
      <c r="BM6" s="33">
        <f t="shared" si="7"/>
        <v>373.09</v>
      </c>
      <c r="BN6" s="32" t="str">
        <f>IF(BN7="","",IF(BN7="-","【-】","【"&amp;SUBSTITUTE(TEXT(BN7,"#,##0.00"),"-","△")&amp;"】"))</f>
        <v>【276.38】</v>
      </c>
      <c r="BO6" s="33">
        <f>IF(BO7="",NA(),BO7)</f>
        <v>94.45</v>
      </c>
      <c r="BP6" s="33">
        <f t="shared" ref="BP6:BX6" si="8">IF(BP7="",NA(),BP7)</f>
        <v>91.47</v>
      </c>
      <c r="BQ6" s="33">
        <f t="shared" si="8"/>
        <v>85.97</v>
      </c>
      <c r="BR6" s="33">
        <f t="shared" si="8"/>
        <v>85.45</v>
      </c>
      <c r="BS6" s="33">
        <f t="shared" si="8"/>
        <v>90.36</v>
      </c>
      <c r="BT6" s="33">
        <f t="shared" si="8"/>
        <v>94.86</v>
      </c>
      <c r="BU6" s="33">
        <f t="shared" si="8"/>
        <v>95.91</v>
      </c>
      <c r="BV6" s="33">
        <f t="shared" si="8"/>
        <v>96.1</v>
      </c>
      <c r="BW6" s="33">
        <f t="shared" si="8"/>
        <v>99.07</v>
      </c>
      <c r="BX6" s="33">
        <f t="shared" si="8"/>
        <v>99.99</v>
      </c>
      <c r="BY6" s="32" t="str">
        <f>IF(BY7="","",IF(BY7="-","【-】","【"&amp;SUBSTITUTE(TEXT(BY7,"#,##0.00"),"-","△")&amp;"】"))</f>
        <v>【104.99】</v>
      </c>
      <c r="BZ6" s="33">
        <f>IF(BZ7="",NA(),BZ7)</f>
        <v>181.99</v>
      </c>
      <c r="CA6" s="33">
        <f t="shared" ref="CA6:CI6" si="9">IF(CA7="",NA(),CA7)</f>
        <v>188.02</v>
      </c>
      <c r="CB6" s="33">
        <f t="shared" si="9"/>
        <v>199.94</v>
      </c>
      <c r="CC6" s="33">
        <f t="shared" si="9"/>
        <v>201.47</v>
      </c>
      <c r="CD6" s="33">
        <f t="shared" si="9"/>
        <v>204.09</v>
      </c>
      <c r="CE6" s="33">
        <f t="shared" si="9"/>
        <v>179.14</v>
      </c>
      <c r="CF6" s="33">
        <f t="shared" si="9"/>
        <v>179.29</v>
      </c>
      <c r="CG6" s="33">
        <f t="shared" si="9"/>
        <v>178.39</v>
      </c>
      <c r="CH6" s="33">
        <f t="shared" si="9"/>
        <v>173.03</v>
      </c>
      <c r="CI6" s="33">
        <f t="shared" si="9"/>
        <v>171.15</v>
      </c>
      <c r="CJ6" s="32" t="str">
        <f>IF(CJ7="","",IF(CJ7="-","【-】","【"&amp;SUBSTITUTE(TEXT(CJ7,"#,##0.00"),"-","△")&amp;"】"))</f>
        <v>【163.72】</v>
      </c>
      <c r="CK6" s="33">
        <f>IF(CK7="",NA(),CK7)</f>
        <v>77.08</v>
      </c>
      <c r="CL6" s="33">
        <f t="shared" ref="CL6:CT6" si="10">IF(CL7="",NA(),CL7)</f>
        <v>77.77</v>
      </c>
      <c r="CM6" s="33">
        <f t="shared" si="10"/>
        <v>76.59</v>
      </c>
      <c r="CN6" s="33">
        <f t="shared" si="10"/>
        <v>75.37</v>
      </c>
      <c r="CO6" s="33">
        <f t="shared" si="10"/>
        <v>78.680000000000007</v>
      </c>
      <c r="CP6" s="33">
        <f t="shared" si="10"/>
        <v>58.76</v>
      </c>
      <c r="CQ6" s="33">
        <f t="shared" si="10"/>
        <v>59.09</v>
      </c>
      <c r="CR6" s="33">
        <f t="shared" si="10"/>
        <v>59.23</v>
      </c>
      <c r="CS6" s="33">
        <f t="shared" si="10"/>
        <v>58.58</v>
      </c>
      <c r="CT6" s="33">
        <f t="shared" si="10"/>
        <v>58.53</v>
      </c>
      <c r="CU6" s="32" t="str">
        <f>IF(CU7="","",IF(CU7="-","【-】","【"&amp;SUBSTITUTE(TEXT(CU7,"#,##0.00"),"-","△")&amp;"】"))</f>
        <v>【59.76】</v>
      </c>
      <c r="CV6" s="33">
        <f>IF(CV7="",NA(),CV7)</f>
        <v>78.88</v>
      </c>
      <c r="CW6" s="33">
        <f t="shared" ref="CW6:DE6" si="11">IF(CW7="",NA(),CW7)</f>
        <v>77.45</v>
      </c>
      <c r="CX6" s="33">
        <f t="shared" si="11"/>
        <v>77.67</v>
      </c>
      <c r="CY6" s="33">
        <f t="shared" si="11"/>
        <v>78.44</v>
      </c>
      <c r="CZ6" s="33">
        <f t="shared" si="11"/>
        <v>75.22</v>
      </c>
      <c r="DA6" s="33">
        <f t="shared" si="11"/>
        <v>84.87</v>
      </c>
      <c r="DB6" s="33">
        <f t="shared" si="11"/>
        <v>85.4</v>
      </c>
      <c r="DC6" s="33">
        <f t="shared" si="11"/>
        <v>85.53</v>
      </c>
      <c r="DD6" s="33">
        <f t="shared" si="11"/>
        <v>85.23</v>
      </c>
      <c r="DE6" s="33">
        <f t="shared" si="11"/>
        <v>85.26</v>
      </c>
      <c r="DF6" s="32" t="str">
        <f>IF(DF7="","",IF(DF7="-","【-】","【"&amp;SUBSTITUTE(TEXT(DF7,"#,##0.00"),"-","△")&amp;"】"))</f>
        <v>【89.95】</v>
      </c>
      <c r="DG6" s="33">
        <f>IF(DG7="",NA(),DG7)</f>
        <v>37.950000000000003</v>
      </c>
      <c r="DH6" s="33">
        <f t="shared" ref="DH6:DP6" si="12">IF(DH7="",NA(),DH7)</f>
        <v>37.6</v>
      </c>
      <c r="DI6" s="33">
        <f t="shared" si="12"/>
        <v>40.020000000000003</v>
      </c>
      <c r="DJ6" s="33">
        <f t="shared" si="12"/>
        <v>45.56</v>
      </c>
      <c r="DK6" s="33">
        <f t="shared" si="12"/>
        <v>47.73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10.72</v>
      </c>
      <c r="DS6" s="33">
        <f t="shared" ref="DS6:EA6" si="13">IF(DS7="",NA(),DS7)</f>
        <v>12.8</v>
      </c>
      <c r="DT6" s="33">
        <f t="shared" si="13"/>
        <v>13.74</v>
      </c>
      <c r="DU6" s="33">
        <f t="shared" si="13"/>
        <v>14.52</v>
      </c>
      <c r="DV6" s="33">
        <f t="shared" si="13"/>
        <v>13.79</v>
      </c>
      <c r="DW6" s="33">
        <f t="shared" si="13"/>
        <v>6.47</v>
      </c>
      <c r="DX6" s="33">
        <f t="shared" si="13"/>
        <v>7.8</v>
      </c>
      <c r="DY6" s="33">
        <f t="shared" si="13"/>
        <v>8.39</v>
      </c>
      <c r="DZ6" s="33">
        <f t="shared" si="13"/>
        <v>10.09</v>
      </c>
      <c r="EA6" s="33">
        <f t="shared" si="13"/>
        <v>10.54</v>
      </c>
      <c r="EB6" s="32" t="str">
        <f>IF(EB7="","",IF(EB7="-","【-】","【"&amp;SUBSTITUTE(TEXT(EB7,"#,##0.00"),"-","△")&amp;"】"))</f>
        <v>【13.18】</v>
      </c>
      <c r="EC6" s="33">
        <f>IF(EC7="",NA(),EC7)</f>
        <v>0.99</v>
      </c>
      <c r="ED6" s="33">
        <f t="shared" ref="ED6:EL6" si="14">IF(ED7="",NA(),ED7)</f>
        <v>0.59</v>
      </c>
      <c r="EE6" s="33">
        <f t="shared" si="14"/>
        <v>0.34</v>
      </c>
      <c r="EF6" s="33">
        <f t="shared" si="14"/>
        <v>0.51</v>
      </c>
      <c r="EG6" s="33">
        <f t="shared" si="14"/>
        <v>0.69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262129</v>
      </c>
      <c r="D7" s="35">
        <v>46</v>
      </c>
      <c r="E7" s="35">
        <v>1</v>
      </c>
      <c r="F7" s="35">
        <v>0</v>
      </c>
      <c r="G7" s="35">
        <v>1</v>
      </c>
      <c r="H7" s="35" t="s">
        <v>93</v>
      </c>
      <c r="I7" s="35" t="s">
        <v>94</v>
      </c>
      <c r="J7" s="35" t="s">
        <v>95</v>
      </c>
      <c r="K7" s="35" t="s">
        <v>96</v>
      </c>
      <c r="L7" s="35" t="s">
        <v>97</v>
      </c>
      <c r="M7" s="36" t="s">
        <v>98</v>
      </c>
      <c r="N7" s="36">
        <v>58.21</v>
      </c>
      <c r="O7" s="36">
        <v>99.61</v>
      </c>
      <c r="P7" s="36">
        <v>3697</v>
      </c>
      <c r="Q7" s="36">
        <v>57691</v>
      </c>
      <c r="R7" s="36">
        <v>501.43</v>
      </c>
      <c r="S7" s="36">
        <v>115.05</v>
      </c>
      <c r="T7" s="36">
        <v>30383</v>
      </c>
      <c r="U7" s="36">
        <v>36.659999999999997</v>
      </c>
      <c r="V7" s="36">
        <v>828.78</v>
      </c>
      <c r="W7" s="36">
        <v>96.23</v>
      </c>
      <c r="X7" s="36">
        <v>93.09</v>
      </c>
      <c r="Y7" s="36">
        <v>87.55</v>
      </c>
      <c r="Z7" s="36">
        <v>88.03</v>
      </c>
      <c r="AA7" s="36">
        <v>93.25</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1043.06</v>
      </c>
      <c r="AT7" s="36">
        <v>1302.45</v>
      </c>
      <c r="AU7" s="36">
        <v>1657.66</v>
      </c>
      <c r="AV7" s="36">
        <v>533.98</v>
      </c>
      <c r="AW7" s="36">
        <v>495.62</v>
      </c>
      <c r="AX7" s="36">
        <v>832.37</v>
      </c>
      <c r="AY7" s="36">
        <v>852.01</v>
      </c>
      <c r="AZ7" s="36">
        <v>909.68</v>
      </c>
      <c r="BA7" s="36">
        <v>382.09</v>
      </c>
      <c r="BB7" s="36">
        <v>371.31</v>
      </c>
      <c r="BC7" s="36">
        <v>262.74</v>
      </c>
      <c r="BD7" s="36">
        <v>570.79999999999995</v>
      </c>
      <c r="BE7" s="36">
        <v>591.38</v>
      </c>
      <c r="BF7" s="36">
        <v>572.88</v>
      </c>
      <c r="BG7" s="36">
        <v>557.77</v>
      </c>
      <c r="BH7" s="36">
        <v>498.93</v>
      </c>
      <c r="BI7" s="36">
        <v>403.15</v>
      </c>
      <c r="BJ7" s="36">
        <v>391.4</v>
      </c>
      <c r="BK7" s="36">
        <v>382.65</v>
      </c>
      <c r="BL7" s="36">
        <v>385.06</v>
      </c>
      <c r="BM7" s="36">
        <v>373.09</v>
      </c>
      <c r="BN7" s="36">
        <v>276.38</v>
      </c>
      <c r="BO7" s="36">
        <v>94.45</v>
      </c>
      <c r="BP7" s="36">
        <v>91.47</v>
      </c>
      <c r="BQ7" s="36">
        <v>85.97</v>
      </c>
      <c r="BR7" s="36">
        <v>85.45</v>
      </c>
      <c r="BS7" s="36">
        <v>90.36</v>
      </c>
      <c r="BT7" s="36">
        <v>94.86</v>
      </c>
      <c r="BU7" s="36">
        <v>95.91</v>
      </c>
      <c r="BV7" s="36">
        <v>96.1</v>
      </c>
      <c r="BW7" s="36">
        <v>99.07</v>
      </c>
      <c r="BX7" s="36">
        <v>99.99</v>
      </c>
      <c r="BY7" s="36">
        <v>104.99</v>
      </c>
      <c r="BZ7" s="36">
        <v>181.99</v>
      </c>
      <c r="CA7" s="36">
        <v>188.02</v>
      </c>
      <c r="CB7" s="36">
        <v>199.94</v>
      </c>
      <c r="CC7" s="36">
        <v>201.47</v>
      </c>
      <c r="CD7" s="36">
        <v>204.09</v>
      </c>
      <c r="CE7" s="36">
        <v>179.14</v>
      </c>
      <c r="CF7" s="36">
        <v>179.29</v>
      </c>
      <c r="CG7" s="36">
        <v>178.39</v>
      </c>
      <c r="CH7" s="36">
        <v>173.03</v>
      </c>
      <c r="CI7" s="36">
        <v>171.15</v>
      </c>
      <c r="CJ7" s="36">
        <v>163.72</v>
      </c>
      <c r="CK7" s="36">
        <v>77.08</v>
      </c>
      <c r="CL7" s="36">
        <v>77.77</v>
      </c>
      <c r="CM7" s="36">
        <v>76.59</v>
      </c>
      <c r="CN7" s="36">
        <v>75.37</v>
      </c>
      <c r="CO7" s="36">
        <v>78.680000000000007</v>
      </c>
      <c r="CP7" s="36">
        <v>58.76</v>
      </c>
      <c r="CQ7" s="36">
        <v>59.09</v>
      </c>
      <c r="CR7" s="36">
        <v>59.23</v>
      </c>
      <c r="CS7" s="36">
        <v>58.58</v>
      </c>
      <c r="CT7" s="36">
        <v>58.53</v>
      </c>
      <c r="CU7" s="36">
        <v>59.76</v>
      </c>
      <c r="CV7" s="36">
        <v>78.88</v>
      </c>
      <c r="CW7" s="36">
        <v>77.45</v>
      </c>
      <c r="CX7" s="36">
        <v>77.67</v>
      </c>
      <c r="CY7" s="36">
        <v>78.44</v>
      </c>
      <c r="CZ7" s="36">
        <v>75.22</v>
      </c>
      <c r="DA7" s="36">
        <v>84.87</v>
      </c>
      <c r="DB7" s="36">
        <v>85.4</v>
      </c>
      <c r="DC7" s="36">
        <v>85.53</v>
      </c>
      <c r="DD7" s="36">
        <v>85.23</v>
      </c>
      <c r="DE7" s="36">
        <v>85.26</v>
      </c>
      <c r="DF7" s="36">
        <v>89.95</v>
      </c>
      <c r="DG7" s="36">
        <v>37.950000000000003</v>
      </c>
      <c r="DH7" s="36">
        <v>37.6</v>
      </c>
      <c r="DI7" s="36">
        <v>40.020000000000003</v>
      </c>
      <c r="DJ7" s="36">
        <v>45.56</v>
      </c>
      <c r="DK7" s="36">
        <v>47.73</v>
      </c>
      <c r="DL7" s="36">
        <v>35.53</v>
      </c>
      <c r="DM7" s="36">
        <v>36.36</v>
      </c>
      <c r="DN7" s="36">
        <v>37.340000000000003</v>
      </c>
      <c r="DO7" s="36">
        <v>44.31</v>
      </c>
      <c r="DP7" s="36">
        <v>45.75</v>
      </c>
      <c r="DQ7" s="36">
        <v>47.18</v>
      </c>
      <c r="DR7" s="36">
        <v>10.72</v>
      </c>
      <c r="DS7" s="36">
        <v>12.8</v>
      </c>
      <c r="DT7" s="36">
        <v>13.74</v>
      </c>
      <c r="DU7" s="36">
        <v>14.52</v>
      </c>
      <c r="DV7" s="36">
        <v>13.79</v>
      </c>
      <c r="DW7" s="36">
        <v>6.47</v>
      </c>
      <c r="DX7" s="36">
        <v>7.8</v>
      </c>
      <c r="DY7" s="36">
        <v>8.39</v>
      </c>
      <c r="DZ7" s="36">
        <v>10.09</v>
      </c>
      <c r="EA7" s="36">
        <v>10.54</v>
      </c>
      <c r="EB7" s="36">
        <v>13.18</v>
      </c>
      <c r="EC7" s="36">
        <v>0.99</v>
      </c>
      <c r="ED7" s="36">
        <v>0.59</v>
      </c>
      <c r="EE7" s="36">
        <v>0.34</v>
      </c>
      <c r="EF7" s="36">
        <v>0.51</v>
      </c>
      <c r="EG7" s="36">
        <v>0.69</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真一</cp:lastModifiedBy>
  <cp:lastPrinted>2017-02-09T06:51:16Z</cp:lastPrinted>
  <dcterms:created xsi:type="dcterms:W3CDTF">2017-02-01T08:44:18Z</dcterms:created>
  <dcterms:modified xsi:type="dcterms:W3CDTF">2017-02-09T06:51:17Z</dcterms:modified>
  <cp:category/>
</cp:coreProperties>
</file>