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0490" windowHeight="772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<sst xmlns="http://schemas.openxmlformats.org/spreadsheetml/2006/main" count="226" uniqueCount="111">
  <si>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</si>
  <si>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</si>
  <si>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</si>
  <si>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</si>
  <si>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</si>
  <si>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</si>
  <si>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</si>
  <si>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</si>
  <si>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</si>
  <si>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</si>
  <si>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</si>
  <si>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</si>
  <si>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</si>
  <si>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</si>
  <si>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</si>
  <si>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</si>
  <si>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</si>
  <si>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</si>
  <si>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</si>
  <si>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</si>
  <si>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</si>
  <si>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</si>
  <si>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</si>
  <si>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</si>
  <si>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</si>
  <si>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</si>
  <si>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</si>
  <si>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</si>
  <si>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</si>
  <si>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</si>
  <si>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</si>
  <si>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</si>
  <si>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</si>
  <si>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</si>
  <si>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</si>
  <si>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</si>
  <si>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</si>
  <si>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</si>
  <si>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</si>
  <si>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</si>
  <si>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</si>
  <si>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</si>
  <si>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</si>
  <si>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</si>
  <si>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</si>
  <si>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</si>
  <si>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</si>
  <si>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</si>
  <si>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</si>
  <si>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</si>
  <si>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</si>
  <si>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</si>
  <si>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</si>
  <si>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</si>
  <si>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</si>
  <si>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</si>
  <si>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</si>
  <si>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</si>
  <si>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</si>
  <si>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</si>
  <si>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</si>
  <si>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</si>
  <si>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</si>
  <si>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</si>
  <si>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</si>
  <si>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</si>
  <si>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</si>
  <si>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</si>
  <si>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</si>
  <si>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</si>
  <si>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</si>
  <si>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</si>
  <si>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</si>
  <si>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</si>
  <si>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</si>
  <si>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</si>
  <si>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</si>
  <si>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</si>
  <si>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</si>
  <si>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</si>
  <si>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</si>
  <si>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</si>
  <si>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</si>
  <si>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</si>
  <si>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</si>
  <si>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</si>
  <si>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</si>
  <si>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</si>
  <si>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</si>
  <si>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</si>
  <si>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</si>
  <si>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</si>
  <si>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</si>
  <si>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</si>
  <si>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</si>
  <si>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</si>
  <si>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向日市</t>
  </si>
  <si>
    <t>法非適用</t>
  </si>
  <si>
    <t>下水道事業</t>
  </si>
  <si>
    <t>公共下水道</t>
  </si>
  <si>
    <t>Bb1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</si>
  <si>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</si>
  <si>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</si>
  <si>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</si>
  <si>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</si>
  <si>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</si>
  <si>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</si>
  <si>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</si>
  <si>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
　昭和49年（1974年）から整備に着手したため、耐用年数50年に達している老朽管はありません。
　現在、予防保全型の維持管理を行い、下水道管渠の長寿命化に取り組んでいます。</t>
    <rPh sb="8" eb="10">
      <t>ショウワ</t>
    </rPh>
    <rPh sb="12" eb="13">
      <t>ネン</t>
    </rPh>
    <rPh sb="18" eb="19">
      <t>ネン</t>
    </rPh>
    <rPh sb="22" eb="24">
      <t>セイビ</t>
    </rPh>
    <rPh sb="25" eb="27">
      <t>チャクシュ</t>
    </rPh>
    <rPh sb="32" eb="34">
      <t>タイヨウ</t>
    </rPh>
    <rPh sb="34" eb="36">
      <t>ネンスウ</t>
    </rPh>
    <rPh sb="38" eb="39">
      <t>ネン</t>
    </rPh>
    <rPh sb="40" eb="41">
      <t>タッ</t>
    </rPh>
    <rPh sb="45" eb="47">
      <t>ロウキュウ</t>
    </rPh>
    <rPh sb="47" eb="48">
      <t>カン</t>
    </rPh>
    <rPh sb="57" eb="59">
      <t>ゲンザイ</t>
    </rPh>
    <rPh sb="60" eb="62">
      <t>ヨボウ</t>
    </rPh>
    <rPh sb="62" eb="65">
      <t>ホゼンガタ</t>
    </rPh>
    <rPh sb="66" eb="68">
      <t>イジ</t>
    </rPh>
    <rPh sb="68" eb="70">
      <t>カンリ</t>
    </rPh>
    <rPh sb="71" eb="72">
      <t>オコナ</t>
    </rPh>
    <rPh sb="74" eb="77">
      <t>ゲスイドウ</t>
    </rPh>
    <rPh sb="77" eb="79">
      <t>カンキョ</t>
    </rPh>
    <rPh sb="80" eb="84">
      <t>チョウジュミョウカ</t>
    </rPh>
    <rPh sb="85" eb="86">
      <t>ト</t>
    </rPh>
    <rPh sb="87" eb="88">
      <t>ク</t>
    </rPh>
    <phoneticPr fontId="4"/>
  </si>
  <si>
    <t>①収益的収支比率
　必要な歳出が下水道使用料等で賄えておらず、一般会計からの繰入金に依存していることから、100％を下回っています。
④企業債残高対事業規模比率
　汚水事業整備が平成12年（2000年）に完了しており、工事費の財源である企業債の新規借入の必要がないことから、年々減少しています。
⑤経費回収率
　汚水処理費に含まれる企業債償還金が減少するため、改善しています。
⑥汚水処理原価
　分流式であることから、汚水資本費が高くなるため、類似団体と比べて高くなっています。
⑦施設利用率
　市全域が桂川右岸流域下水道に含まれているため、終末処理場を所有していません。
⑧水洗化率
　汚水事業整備が平成12年（2000年）に完了し、早くから水洗化を進めたため、類似団体と比べて高くなっています。</t>
    <rPh sb="16" eb="19">
      <t>ゲスイドウ</t>
    </rPh>
    <rPh sb="19" eb="22">
      <t>シヨウリョウ</t>
    </rPh>
    <rPh sb="22" eb="23">
      <t>トウ</t>
    </rPh>
    <rPh sb="24" eb="25">
      <t>マカナ</t>
    </rPh>
    <rPh sb="31" eb="33">
      <t>イッパン</t>
    </rPh>
    <rPh sb="33" eb="35">
      <t>カイケイ</t>
    </rPh>
    <rPh sb="38" eb="40">
      <t>クリイレ</t>
    </rPh>
    <rPh sb="40" eb="41">
      <t>キン</t>
    </rPh>
    <rPh sb="42" eb="44">
      <t>イゾン</t>
    </rPh>
    <rPh sb="58" eb="60">
      <t>シタマワ</t>
    </rPh>
    <rPh sb="82" eb="84">
      <t>オスイ</t>
    </rPh>
    <rPh sb="84" eb="86">
      <t>ジギョウ</t>
    </rPh>
    <rPh sb="89" eb="91">
      <t>ヘイセイ</t>
    </rPh>
    <rPh sb="93" eb="94">
      <t>ネン</t>
    </rPh>
    <rPh sb="99" eb="100">
      <t>ネン</t>
    </rPh>
    <rPh sb="102" eb="104">
      <t>カンリョウ</t>
    </rPh>
    <rPh sb="109" eb="112">
      <t>コウジヒ</t>
    </rPh>
    <rPh sb="113" eb="115">
      <t>ザイゲン</t>
    </rPh>
    <rPh sb="118" eb="120">
      <t>キギョウ</t>
    </rPh>
    <rPh sb="120" eb="121">
      <t>サイ</t>
    </rPh>
    <rPh sb="122" eb="124">
      <t>シンキ</t>
    </rPh>
    <rPh sb="124" eb="126">
      <t>カリイレ</t>
    </rPh>
    <rPh sb="127" eb="129">
      <t>ヒツヨウ</t>
    </rPh>
    <rPh sb="137" eb="139">
      <t>ネンネン</t>
    </rPh>
    <rPh sb="139" eb="141">
      <t>ゲンショウ</t>
    </rPh>
    <rPh sb="156" eb="158">
      <t>オスイ</t>
    </rPh>
    <rPh sb="158" eb="160">
      <t>ショリ</t>
    </rPh>
    <rPh sb="160" eb="161">
      <t>ヒ</t>
    </rPh>
    <rPh sb="162" eb="163">
      <t>フク</t>
    </rPh>
    <rPh sb="166" eb="168">
      <t>キギョウ</t>
    </rPh>
    <rPh sb="168" eb="169">
      <t>サイ</t>
    </rPh>
    <rPh sb="169" eb="172">
      <t>ショウカンキン</t>
    </rPh>
    <rPh sb="173" eb="175">
      <t>ゲンショウ</t>
    </rPh>
    <rPh sb="180" eb="182">
      <t>カイゼン</t>
    </rPh>
    <rPh sb="198" eb="200">
      <t>ブンリュウ</t>
    </rPh>
    <rPh sb="200" eb="201">
      <t>シキ</t>
    </rPh>
    <rPh sb="209" eb="211">
      <t>オスイ</t>
    </rPh>
    <rPh sb="211" eb="213">
      <t>シホン</t>
    </rPh>
    <rPh sb="213" eb="214">
      <t>ヒ</t>
    </rPh>
    <rPh sb="215" eb="216">
      <t>タカ</t>
    </rPh>
    <rPh sb="222" eb="224">
      <t>ルイジ</t>
    </rPh>
    <rPh sb="224" eb="226">
      <t>ダンタイ</t>
    </rPh>
    <rPh sb="227" eb="228">
      <t>クラ</t>
    </rPh>
    <rPh sb="230" eb="231">
      <t>タカ</t>
    </rPh>
    <rPh sb="271" eb="273">
      <t>シュウマツ</t>
    </rPh>
    <rPh sb="273" eb="276">
      <t>ショリジョウ</t>
    </rPh>
    <rPh sb="277" eb="279">
      <t>ショユウ</t>
    </rPh>
    <rPh sb="288" eb="291">
      <t>スイセンカ</t>
    </rPh>
    <rPh sb="291" eb="292">
      <t>リツ</t>
    </rPh>
    <rPh sb="301" eb="303">
      <t>ヘイセイ</t>
    </rPh>
    <rPh sb="305" eb="306">
      <t>ネン</t>
    </rPh>
    <rPh sb="311" eb="312">
      <t>ネン</t>
    </rPh>
    <rPh sb="314" eb="316">
      <t>カンリョウ</t>
    </rPh>
    <rPh sb="318" eb="319">
      <t>ハヤ</t>
    </rPh>
    <rPh sb="322" eb="325">
      <t>スイセンカ</t>
    </rPh>
    <rPh sb="326" eb="327">
      <t>スス</t>
    </rPh>
    <rPh sb="332" eb="334">
      <t>ルイジ</t>
    </rPh>
    <rPh sb="334" eb="336">
      <t>ダンタイ</t>
    </rPh>
    <rPh sb="337" eb="338">
      <t>クラ</t>
    </rPh>
    <rPh sb="340" eb="341">
      <t>タカ</t>
    </rPh>
    <phoneticPr fontId="4"/>
  </si>
  <si>
    <t>　歳出の大部分を占める企業債償還金が減少傾向にありますが、使用料で歳出を賄えない状況は今後も続く見込みです。そのため、下水道使用料適正化の検討や低金利への企業債借換等が必要です。
　現在、経営健全化向上のため、弾力的な経営が可能となるよう、地方公営法適化を進めているところです。</t>
    <rPh sb="1" eb="3">
      <t>サイシュツ</t>
    </rPh>
    <rPh sb="4" eb="7">
      <t>ダイブブン</t>
    </rPh>
    <rPh sb="8" eb="9">
      <t>シ</t>
    </rPh>
    <rPh sb="11" eb="13">
      <t>キギョウ</t>
    </rPh>
    <rPh sb="13" eb="14">
      <t>サイ</t>
    </rPh>
    <rPh sb="14" eb="17">
      <t>ショウカンキン</t>
    </rPh>
    <rPh sb="18" eb="20">
      <t>ゲンショウ</t>
    </rPh>
    <rPh sb="20" eb="22">
      <t>ケイコウ</t>
    </rPh>
    <rPh sb="29" eb="32">
      <t>シヨウリョウ</t>
    </rPh>
    <rPh sb="33" eb="35">
      <t>サイシュツ</t>
    </rPh>
    <rPh sb="36" eb="37">
      <t>マカナ</t>
    </rPh>
    <rPh sb="40" eb="42">
      <t>ジョウキョウ</t>
    </rPh>
    <rPh sb="43" eb="45">
      <t>コンゴ</t>
    </rPh>
    <rPh sb="46" eb="47">
      <t>ツヅ</t>
    </rPh>
    <rPh sb="48" eb="50">
      <t>ミコ</t>
    </rPh>
    <rPh sb="59" eb="62">
      <t>ゲスイドウ</t>
    </rPh>
    <rPh sb="62" eb="65">
      <t>シヨウリョウ</t>
    </rPh>
    <rPh sb="65" eb="68">
      <t>テキセイカ</t>
    </rPh>
    <rPh sb="69" eb="71">
      <t>ケントウ</t>
    </rPh>
    <rPh sb="72" eb="75">
      <t>テイキンリ</t>
    </rPh>
    <rPh sb="77" eb="79">
      <t>キギョウ</t>
    </rPh>
    <rPh sb="79" eb="80">
      <t>サイ</t>
    </rPh>
    <rPh sb="80" eb="82">
      <t>カリカエ</t>
    </rPh>
    <rPh sb="82" eb="83">
      <t>ナド</t>
    </rPh>
    <rPh sb="84" eb="86">
      <t>ヒツヨウ</t>
    </rPh>
    <rPh sb="91" eb="93">
      <t>ゲンザイ</t>
    </rPh>
    <rPh sb="94" eb="96">
      <t>ケイエイ</t>
    </rPh>
    <rPh sb="96" eb="99">
      <t>ケンゼンカ</t>
    </rPh>
    <rPh sb="99" eb="101">
      <t>コウジョウ</t>
    </rPh>
    <rPh sb="105" eb="108">
      <t>ダンリョクテキ</t>
    </rPh>
    <rPh sb="109" eb="111">
      <t>ケイエイ</t>
    </rPh>
    <rPh sb="112" eb="114">
      <t>カノウ</t>
    </rPh>
    <rPh sb="120" eb="122">
      <t>チホウ</t>
    </rPh>
    <rPh sb="122" eb="124">
      <t>コウエイ</t>
    </rPh>
    <rPh sb="124" eb="125">
      <t>ホウ</t>
    </rPh>
    <rPh sb="125" eb="126">
      <t>テキ</t>
    </rPh>
    <rPh sb="126" eb="127">
      <t>カ</t>
    </rPh>
    <rPh sb="128" eb="12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</si>
</sst>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57-4F03-9392-552D05990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51776"/>
        <c:axId val="19425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0.14000000000000001</c:v>
                </c:pt>
                <c:pt idx="2">
                  <c:v>0.08</c:v>
                </c:pt>
                <c:pt idx="3">
                  <c:v>0.09</c:v>
                </c:pt>
                <c:pt idx="4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57-4F03-9392-552D05990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51776"/>
        <c:axId val="194258048"/>
      </c:lineChart>
      <c:dateAx>
        <c:axId val="19425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258048"/>
        <c:crosses val="autoZero"/>
        <c:auto val="1"/>
        <c:lblOffset val="100"/>
        <c:baseTimeUnit val="years"/>
      </c:dateAx>
      <c:valAx>
        <c:axId val="19425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25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7E-43AE-B764-817CBD22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07744"/>
        <c:axId val="19461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83.17</c:v>
                </c:pt>
                <c:pt idx="1">
                  <c:v>79.790000000000006</c:v>
                </c:pt>
                <c:pt idx="2">
                  <c:v>79.22</c:v>
                </c:pt>
                <c:pt idx="3">
                  <c:v>83.47</c:v>
                </c:pt>
                <c:pt idx="4">
                  <c:v>86.69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7E-43AE-B764-817CBD22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07744"/>
        <c:axId val="194614016"/>
      </c:lineChart>
      <c:dateAx>
        <c:axId val="19460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14016"/>
        <c:crosses val="autoZero"/>
        <c:auto val="1"/>
        <c:lblOffset val="100"/>
        <c:baseTimeUnit val="years"/>
      </c:dateAx>
      <c:valAx>
        <c:axId val="19461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60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97.92</c:v>
                </c:pt>
                <c:pt idx="1">
                  <c:v>98.1</c:v>
                </c:pt>
                <c:pt idx="2">
                  <c:v>98.36</c:v>
                </c:pt>
                <c:pt idx="3">
                  <c:v>98.54</c:v>
                </c:pt>
                <c:pt idx="4">
                  <c:v>98.68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4-429D-93C9-F0B5176FF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27616"/>
        <c:axId val="19492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95.06</c:v>
                </c:pt>
                <c:pt idx="1">
                  <c:v>95.77</c:v>
                </c:pt>
                <c:pt idx="2">
                  <c:v>95.59</c:v>
                </c:pt>
                <c:pt idx="3">
                  <c:v>96.07</c:v>
                </c:pt>
                <c:pt idx="4">
                  <c:v>96.14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64-429D-93C9-F0B5176FF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27616"/>
        <c:axId val="194929792"/>
      </c:lineChart>
      <c:dateAx>
        <c:axId val="19492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929792"/>
        <c:crosses val="autoZero"/>
        <c:auto val="1"/>
        <c:lblOffset val="100"/>
        <c:baseTimeUnit val="years"/>
      </c:dateAx>
      <c:valAx>
        <c:axId val="19492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92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76.510000000000005</c:v>
                </c:pt>
                <c:pt idx="1">
                  <c:v>76.31</c:v>
                </c:pt>
                <c:pt idx="2">
                  <c:v>76.61</c:v>
                </c:pt>
                <c:pt idx="3">
                  <c:v>74.11</c:v>
                </c:pt>
                <c:pt idx="4">
                  <c:v>64.349999999999994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DB-409C-8E15-D6ED87F7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93120"/>
        <c:axId val="19429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DB-409C-8E15-D6ED87F7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93120"/>
        <c:axId val="194299392"/>
      </c:lineChart>
      <c:dateAx>
        <c:axId val="19429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299392"/>
        <c:crosses val="autoZero"/>
        <c:auto val="1"/>
        <c:lblOffset val="100"/>
        <c:baseTimeUnit val="years"/>
      </c:dateAx>
      <c:valAx>
        <c:axId val="19429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29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4-4337-8E04-8F9D499B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46304"/>
        <c:axId val="1941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44-4337-8E04-8F9D499B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46304"/>
        <c:axId val="194148224"/>
      </c:lineChart>
      <c:dateAx>
        <c:axId val="19414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148224"/>
        <c:crosses val="autoZero"/>
        <c:auto val="1"/>
        <c:lblOffset val="100"/>
        <c:baseTimeUnit val="years"/>
      </c:dateAx>
      <c:valAx>
        <c:axId val="1941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14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A0-42F2-9507-40FB6CEB9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18720"/>
        <c:axId val="19432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A0-42F2-9507-40FB6CEB9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18720"/>
        <c:axId val="194320640"/>
      </c:lineChart>
      <c:dateAx>
        <c:axId val="19431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320640"/>
        <c:crosses val="autoZero"/>
        <c:auto val="1"/>
        <c:lblOffset val="100"/>
        <c:baseTimeUnit val="years"/>
      </c:dateAx>
      <c:valAx>
        <c:axId val="19432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31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60-4238-A524-C330AA738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58272"/>
        <c:axId val="19436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60-4238-A524-C330AA738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58272"/>
        <c:axId val="194368640"/>
      </c:lineChart>
      <c:dateAx>
        <c:axId val="19435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368640"/>
        <c:crosses val="autoZero"/>
        <c:auto val="1"/>
        <c:lblOffset val="100"/>
        <c:baseTimeUnit val="years"/>
      </c:dateAx>
      <c:valAx>
        <c:axId val="19436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35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A7-41D2-A94B-FE273971D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02176"/>
        <c:axId val="19441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A7-41D2-A94B-FE273971D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02176"/>
        <c:axId val="194416640"/>
      </c:lineChart>
      <c:dateAx>
        <c:axId val="19440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416640"/>
        <c:crosses val="autoZero"/>
        <c:auto val="1"/>
        <c:lblOffset val="100"/>
        <c:baseTimeUnit val="years"/>
      </c:dateAx>
      <c:valAx>
        <c:axId val="19441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40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996.01</c:v>
                </c:pt>
                <c:pt idx="1">
                  <c:v>946.06</c:v>
                </c:pt>
                <c:pt idx="2">
                  <c:v>887.24</c:v>
                </c:pt>
                <c:pt idx="3">
                  <c:v>788.45</c:v>
                </c:pt>
                <c:pt idx="4">
                  <c:v>767.13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08-4A16-BB06-0CD07B0C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47232"/>
        <c:axId val="19444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908.51</c:v>
                </c:pt>
                <c:pt idx="1">
                  <c:v>866.05</c:v>
                </c:pt>
                <c:pt idx="2">
                  <c:v>892.91</c:v>
                </c:pt>
                <c:pt idx="3">
                  <c:v>839.9</c:v>
                </c:pt>
                <c:pt idx="4">
                  <c:v>775.45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08-4A16-BB06-0CD07B0C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47232"/>
        <c:axId val="194449408"/>
      </c:lineChart>
      <c:dateAx>
        <c:axId val="19444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449408"/>
        <c:crosses val="autoZero"/>
        <c:auto val="1"/>
        <c:lblOffset val="100"/>
        <c:baseTimeUnit val="years"/>
      </c:dateAx>
      <c:valAx>
        <c:axId val="19444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44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84.89</c:v>
                </c:pt>
                <c:pt idx="1">
                  <c:v>84.41</c:v>
                </c:pt>
                <c:pt idx="2">
                  <c:v>84.91</c:v>
                </c:pt>
                <c:pt idx="3">
                  <c:v>86.96</c:v>
                </c:pt>
                <c:pt idx="4">
                  <c:v>87.77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CD-4BE0-BCFB-A31947B3D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80384"/>
        <c:axId val="19448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84.71</c:v>
                </c:pt>
                <c:pt idx="1">
                  <c:v>87.1</c:v>
                </c:pt>
                <c:pt idx="2">
                  <c:v>86.47</c:v>
                </c:pt>
                <c:pt idx="3">
                  <c:v>87.66</c:v>
                </c:pt>
                <c:pt idx="4">
                  <c:v>86.34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CD-4BE0-BCFB-A31947B3D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80384"/>
        <c:axId val="194486656"/>
      </c:lineChart>
      <c:dateAx>
        <c:axId val="19448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486656"/>
        <c:crosses val="autoZero"/>
        <c:auto val="1"/>
        <c:lblOffset val="100"/>
        <c:baseTimeUnit val="years"/>
      </c:dateAx>
      <c:valAx>
        <c:axId val="19448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48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149.86000000000001</c:v>
                </c:pt>
                <c:pt idx="1">
                  <c:v>149.94999999999999</c:v>
                </c:pt>
                <c:pt idx="2">
                  <c:v>149.94999999999999</c:v>
                </c:pt>
                <c:pt idx="3">
                  <c:v>149.94999999999999</c:v>
                </c:pt>
                <c:pt idx="4">
                  <c:v>149.96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97-40C9-BF3F-68A4D1ABB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09056"/>
        <c:axId val="19458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148.62</c:v>
                </c:pt>
                <c:pt idx="1">
                  <c:v>147.97999999999999</c:v>
                </c:pt>
                <c:pt idx="2">
                  <c:v>146.86000000000001</c:v>
                </c:pt>
                <c:pt idx="3">
                  <c:v>145.18</c:v>
                </c:pt>
                <c:pt idx="4">
                  <c:v>147.52000000000001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97-40C9-BF3F-68A4D1ABB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09056"/>
        <c:axId val="194580864"/>
      </c:lineChart>
      <c:dateAx>
        <c:axId val="19450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580864"/>
        <c:crosses val="autoZero"/>
        <c:auto val="1"/>
        <c:lblOffset val="100"/>
        <c:baseTimeUnit val="years"/>
      </c:dateAx>
      <c:valAx>
        <c:axId val="19458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50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5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京都府　向日市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Bb1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54842</v>
      </c>
      <c r="AM8" s="64"/>
      <c r="AN8" s="64"/>
      <c r="AO8" s="64"/>
      <c r="AP8" s="64"/>
      <c r="AQ8" s="64"/>
      <c r="AR8" s="64"/>
      <c r="AS8" s="64"/>
      <c r="AT8" s="63">
        <f>データ!S6</f>
        <v>7.72</v>
      </c>
      <c r="AU8" s="63"/>
      <c r="AV8" s="63"/>
      <c r="AW8" s="63"/>
      <c r="AX8" s="63"/>
      <c r="AY8" s="63"/>
      <c r="AZ8" s="63"/>
      <c r="BA8" s="63"/>
      <c r="BB8" s="63">
        <f>データ!T6</f>
        <v>7103.89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99.99</v>
      </c>
      <c r="Q10" s="63"/>
      <c r="R10" s="63"/>
      <c r="S10" s="63"/>
      <c r="T10" s="63"/>
      <c r="U10" s="63"/>
      <c r="V10" s="63"/>
      <c r="W10" s="63">
        <f>データ!P6</f>
        <v>84.08</v>
      </c>
      <c r="X10" s="63"/>
      <c r="Y10" s="63"/>
      <c r="Z10" s="63"/>
      <c r="AA10" s="63"/>
      <c r="AB10" s="63"/>
      <c r="AC10" s="63"/>
      <c r="AD10" s="64">
        <f>データ!Q6</f>
        <v>2224</v>
      </c>
      <c r="AE10" s="64"/>
      <c r="AF10" s="64"/>
      <c r="AG10" s="64"/>
      <c r="AH10" s="64"/>
      <c r="AI10" s="64"/>
      <c r="AJ10" s="64"/>
      <c r="AK10" s="2"/>
      <c r="AL10" s="64">
        <f>データ!U6</f>
        <v>55220</v>
      </c>
      <c r="AM10" s="64"/>
      <c r="AN10" s="64"/>
      <c r="AO10" s="64"/>
      <c r="AP10" s="64"/>
      <c r="AQ10" s="64"/>
      <c r="AR10" s="64"/>
      <c r="AS10" s="64"/>
      <c r="AT10" s="63">
        <f>データ!V6</f>
        <v>6.47</v>
      </c>
      <c r="AU10" s="63"/>
      <c r="AV10" s="63"/>
      <c r="AW10" s="63"/>
      <c r="AX10" s="63"/>
      <c r="AY10" s="63"/>
      <c r="AZ10" s="63"/>
      <c r="BA10" s="63"/>
      <c r="BB10" s="63">
        <f>データ!W6</f>
        <v>8534.7800000000007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262081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京都府　向日市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Bb1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99.99</v>
      </c>
      <c r="P6" s="32">
        <f t="shared" si="3"/>
        <v>84.08</v>
      </c>
      <c r="Q6" s="32">
        <f t="shared" si="3"/>
        <v>2224</v>
      </c>
      <c r="R6" s="32">
        <f t="shared" si="3"/>
        <v>54842</v>
      </c>
      <c r="S6" s="32">
        <f t="shared" si="3"/>
        <v>7.72</v>
      </c>
      <c r="T6" s="32">
        <f t="shared" si="3"/>
        <v>7103.89</v>
      </c>
      <c r="U6" s="32">
        <f t="shared" si="3"/>
        <v>55220</v>
      </c>
      <c r="V6" s="32">
        <f t="shared" si="3"/>
        <v>6.47</v>
      </c>
      <c r="W6" s="32">
        <f t="shared" si="3"/>
        <v>8534.7800000000007</v>
      </c>
      <c r="X6" s="33">
        <f>IF(X7="",NA(),X7)</f>
        <v>76.510000000000005</v>
      </c>
      <c r="Y6" s="33">
        <f t="shared" ref="Y6:AG6" si="4">IF(Y7="",NA(),Y7)</f>
        <v>76.31</v>
      </c>
      <c r="Z6" s="33">
        <f t="shared" si="4"/>
        <v>76.61</v>
      </c>
      <c r="AA6" s="33">
        <f t="shared" si="4"/>
        <v>74.11</v>
      </c>
      <c r="AB6" s="33">
        <f t="shared" si="4"/>
        <v>64.349999999999994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996.01</v>
      </c>
      <c r="BF6" s="33">
        <f t="shared" ref="BF6:BN6" si="7">IF(BF7="",NA(),BF7)</f>
        <v>946.06</v>
      </c>
      <c r="BG6" s="33">
        <f t="shared" si="7"/>
        <v>887.24</v>
      </c>
      <c r="BH6" s="33">
        <f t="shared" si="7"/>
        <v>788.45</v>
      </c>
      <c r="BI6" s="33">
        <f t="shared" si="7"/>
        <v>767.13</v>
      </c>
      <c r="BJ6" s="33">
        <f t="shared" si="7"/>
        <v>908.51</v>
      </c>
      <c r="BK6" s="33">
        <f t="shared" si="7"/>
        <v>866.05</v>
      </c>
      <c r="BL6" s="33">
        <f t="shared" si="7"/>
        <v>892.91</v>
      </c>
      <c r="BM6" s="33">
        <f t="shared" si="7"/>
        <v>839.9</v>
      </c>
      <c r="BN6" s="33">
        <f t="shared" si="7"/>
        <v>775.45</v>
      </c>
      <c r="BO6" s="32" t="str">
        <f>IF(BO7="","",IF(BO7="-","【-】","【"&amp;SUBSTITUTE(TEXT(BO7,"#,##0.00"),"-","△")&amp;"】"))</f>
        <v>【763.62】</v>
      </c>
      <c r="BP6" s="33">
        <f>IF(BP7="",NA(),BP7)</f>
        <v>84.89</v>
      </c>
      <c r="BQ6" s="33">
        <f t="shared" ref="BQ6:BY6" si="8">IF(BQ7="",NA(),BQ7)</f>
        <v>84.41</v>
      </c>
      <c r="BR6" s="33">
        <f t="shared" si="8"/>
        <v>84.91</v>
      </c>
      <c r="BS6" s="33">
        <f t="shared" si="8"/>
        <v>86.96</v>
      </c>
      <c r="BT6" s="33">
        <f t="shared" si="8"/>
        <v>87.77</v>
      </c>
      <c r="BU6" s="33">
        <f t="shared" si="8"/>
        <v>84.71</v>
      </c>
      <c r="BV6" s="33">
        <f t="shared" si="8"/>
        <v>87.1</v>
      </c>
      <c r="BW6" s="33">
        <f t="shared" si="8"/>
        <v>86.47</v>
      </c>
      <c r="BX6" s="33">
        <f t="shared" si="8"/>
        <v>87.66</v>
      </c>
      <c r="BY6" s="33">
        <f t="shared" si="8"/>
        <v>86.34</v>
      </c>
      <c r="BZ6" s="32" t="str">
        <f>IF(BZ7="","",IF(BZ7="-","【-】","【"&amp;SUBSTITUTE(TEXT(BZ7,"#,##0.00"),"-","△")&amp;"】"))</f>
        <v>【98.53】</v>
      </c>
      <c r="CA6" s="33">
        <f>IF(CA7="",NA(),CA7)</f>
        <v>149.86000000000001</v>
      </c>
      <c r="CB6" s="33">
        <f t="shared" ref="CB6:CJ6" si="9">IF(CB7="",NA(),CB7)</f>
        <v>149.94999999999999</v>
      </c>
      <c r="CC6" s="33">
        <f t="shared" si="9"/>
        <v>149.94999999999999</v>
      </c>
      <c r="CD6" s="33">
        <f t="shared" si="9"/>
        <v>149.94999999999999</v>
      </c>
      <c r="CE6" s="33">
        <f t="shared" si="9"/>
        <v>149.96</v>
      </c>
      <c r="CF6" s="33">
        <f t="shared" si="9"/>
        <v>148.62</v>
      </c>
      <c r="CG6" s="33">
        <f t="shared" si="9"/>
        <v>147.97999999999999</v>
      </c>
      <c r="CH6" s="33">
        <f t="shared" si="9"/>
        <v>146.86000000000001</v>
      </c>
      <c r="CI6" s="33">
        <f t="shared" si="9"/>
        <v>145.18</v>
      </c>
      <c r="CJ6" s="33">
        <f t="shared" si="9"/>
        <v>147.52000000000001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83.17</v>
      </c>
      <c r="CR6" s="33">
        <f t="shared" si="10"/>
        <v>79.790000000000006</v>
      </c>
      <c r="CS6" s="33">
        <f t="shared" si="10"/>
        <v>79.22</v>
      </c>
      <c r="CT6" s="33">
        <f t="shared" si="10"/>
        <v>83.47</v>
      </c>
      <c r="CU6" s="33">
        <f t="shared" si="10"/>
        <v>86.69</v>
      </c>
      <c r="CV6" s="32" t="str">
        <f>IF(CV7="","",IF(CV7="-","【-】","【"&amp;SUBSTITUTE(TEXT(CV7,"#,##0.00"),"-","△")&amp;"】"))</f>
        <v>【60.01】</v>
      </c>
      <c r="CW6" s="33">
        <f>IF(CW7="",NA(),CW7)</f>
        <v>97.92</v>
      </c>
      <c r="CX6" s="33">
        <f t="shared" ref="CX6:DF6" si="11">IF(CX7="",NA(),CX7)</f>
        <v>98.1</v>
      </c>
      <c r="CY6" s="33">
        <f t="shared" si="11"/>
        <v>98.36</v>
      </c>
      <c r="CZ6" s="33">
        <f t="shared" si="11"/>
        <v>98.54</v>
      </c>
      <c r="DA6" s="33">
        <f t="shared" si="11"/>
        <v>98.68</v>
      </c>
      <c r="DB6" s="33">
        <f t="shared" si="11"/>
        <v>95.06</v>
      </c>
      <c r="DC6" s="33">
        <f t="shared" si="11"/>
        <v>95.77</v>
      </c>
      <c r="DD6" s="33">
        <f t="shared" si="11"/>
        <v>95.59</v>
      </c>
      <c r="DE6" s="33">
        <f t="shared" si="11"/>
        <v>96.07</v>
      </c>
      <c r="DF6" s="33">
        <f t="shared" si="11"/>
        <v>96.14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0.13</v>
      </c>
      <c r="EJ6" s="33">
        <f t="shared" si="14"/>
        <v>0.14000000000000001</v>
      </c>
      <c r="EK6" s="33">
        <f t="shared" si="14"/>
        <v>0.08</v>
      </c>
      <c r="EL6" s="33">
        <f t="shared" si="14"/>
        <v>0.09</v>
      </c>
      <c r="EM6" s="33">
        <f t="shared" si="14"/>
        <v>0.15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262081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99.99</v>
      </c>
      <c r="P7" s="36">
        <v>84.08</v>
      </c>
      <c r="Q7" s="36">
        <v>2224</v>
      </c>
      <c r="R7" s="36">
        <v>54842</v>
      </c>
      <c r="S7" s="36">
        <v>7.72</v>
      </c>
      <c r="T7" s="36">
        <v>7103.89</v>
      </c>
      <c r="U7" s="36">
        <v>55220</v>
      </c>
      <c r="V7" s="36">
        <v>6.47</v>
      </c>
      <c r="W7" s="36">
        <v>8534.7800000000007</v>
      </c>
      <c r="X7" s="36">
        <v>76.510000000000005</v>
      </c>
      <c r="Y7" s="36">
        <v>76.31</v>
      </c>
      <c r="Z7" s="36">
        <v>76.61</v>
      </c>
      <c r="AA7" s="36">
        <v>74.11</v>
      </c>
      <c r="AB7" s="36">
        <v>64.349999999999994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996.01</v>
      </c>
      <c r="BF7" s="36">
        <v>946.06</v>
      </c>
      <c r="BG7" s="36">
        <v>887.24</v>
      </c>
      <c r="BH7" s="36">
        <v>788.45</v>
      </c>
      <c r="BI7" s="36">
        <v>767.13</v>
      </c>
      <c r="BJ7" s="36">
        <v>908.51</v>
      </c>
      <c r="BK7" s="36">
        <v>866.05</v>
      </c>
      <c r="BL7" s="36">
        <v>892.91</v>
      </c>
      <c r="BM7" s="36">
        <v>839.9</v>
      </c>
      <c r="BN7" s="36">
        <v>775.45</v>
      </c>
      <c r="BO7" s="36">
        <v>763.62</v>
      </c>
      <c r="BP7" s="36">
        <v>84.89</v>
      </c>
      <c r="BQ7" s="36">
        <v>84.41</v>
      </c>
      <c r="BR7" s="36">
        <v>84.91</v>
      </c>
      <c r="BS7" s="36">
        <v>86.96</v>
      </c>
      <c r="BT7" s="36">
        <v>87.77</v>
      </c>
      <c r="BU7" s="36">
        <v>84.71</v>
      </c>
      <c r="BV7" s="36">
        <v>87.1</v>
      </c>
      <c r="BW7" s="36">
        <v>86.47</v>
      </c>
      <c r="BX7" s="36">
        <v>87.66</v>
      </c>
      <c r="BY7" s="36">
        <v>86.34</v>
      </c>
      <c r="BZ7" s="36">
        <v>98.53</v>
      </c>
      <c r="CA7" s="36">
        <v>149.86000000000001</v>
      </c>
      <c r="CB7" s="36">
        <v>149.94999999999999</v>
      </c>
      <c r="CC7" s="36">
        <v>149.94999999999999</v>
      </c>
      <c r="CD7" s="36">
        <v>149.94999999999999</v>
      </c>
      <c r="CE7" s="36">
        <v>149.96</v>
      </c>
      <c r="CF7" s="36">
        <v>148.62</v>
      </c>
      <c r="CG7" s="36">
        <v>147.97999999999999</v>
      </c>
      <c r="CH7" s="36">
        <v>146.86000000000001</v>
      </c>
      <c r="CI7" s="36">
        <v>145.18</v>
      </c>
      <c r="CJ7" s="36">
        <v>147.52000000000001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83.17</v>
      </c>
      <c r="CR7" s="36">
        <v>79.790000000000006</v>
      </c>
      <c r="CS7" s="36">
        <v>79.22</v>
      </c>
      <c r="CT7" s="36">
        <v>83.47</v>
      </c>
      <c r="CU7" s="36">
        <v>86.69</v>
      </c>
      <c r="CV7" s="36">
        <v>60.01</v>
      </c>
      <c r="CW7" s="36">
        <v>97.92</v>
      </c>
      <c r="CX7" s="36">
        <v>98.1</v>
      </c>
      <c r="CY7" s="36">
        <v>98.36</v>
      </c>
      <c r="CZ7" s="36">
        <v>98.54</v>
      </c>
      <c r="DA7" s="36">
        <v>98.68</v>
      </c>
      <c r="DB7" s="36">
        <v>95.06</v>
      </c>
      <c r="DC7" s="36">
        <v>95.77</v>
      </c>
      <c r="DD7" s="36">
        <v>95.59</v>
      </c>
      <c r="DE7" s="36">
        <v>96.07</v>
      </c>
      <c r="DF7" s="36">
        <v>96.14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0.13</v>
      </c>
      <c r="EJ7" s="36">
        <v>0.14000000000000001</v>
      </c>
      <c r="EK7" s="36">
        <v>0.08</v>
      </c>
      <c r="EL7" s="36">
        <v>0.09</v>
      </c>
      <c r="EM7" s="36">
        <v>0.15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＊</cp:lastModifiedBy>
  <cp:lastPrinted>2017-02-17T11:34:49Z</cp:lastPrinted>
  <dcterms:created xsi:type="dcterms:W3CDTF">2017-02-08T02:51:49Z</dcterms:created>
  <dcterms:modified xsi:type="dcterms:W3CDTF">2017-02-17T11:34:52Z</dcterms:modified>
  <cp:category/>
</cp:coreProperties>
</file>