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I8" i="4"/>
  <c r="B8" i="4"/>
  <c r="E10" i="5" l="1"/>
  <c r="C10" i="5"/>
  <c r="D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<sst xmlns="http://schemas.openxmlformats.org/spreadsheetml/2006/main" count="221" uniqueCount="111">
  <si>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</si>
  <si>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</si>
  <si>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</si>
  <si>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</si>
  <si>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</si>
  <si>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</si>
  <si>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</si>
  <si>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</si>
  <si>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</si>
  <si>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</si>
  <si>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</si>
  <si>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</si>
  <si>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</si>
  <si>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</si>
  <si>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</si>
  <si>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</si>
  <si>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</si>
  <si>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</si>
  <si>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</si>
  <si>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</si>
  <si>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</si>
  <si>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</si>
  <si>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</si>
  <si>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</si>
  <si>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</si>
  <si>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</si>
  <si>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</si>
  <si>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</si>
  <si>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</si>
  <si>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</si>
  <si>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</si>
  <si>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</si>
  <si>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</si>
  <si>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</si>
  <si>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</si>
  <si>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</si>
  <si>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</si>
  <si>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</si>
  <si>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</si>
  <si>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</si>
  <si>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</si>
  <si>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</si>
  <si>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</si>
  <si>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</si>
  <si>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</si>
  <si>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</si>
  <si>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</si>
  <si>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</si>
  <si>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</si>
  <si>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</si>
  <si>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</si>
  <si>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</si>
  <si>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</si>
  <si>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</si>
  <si>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</si>
  <si>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</si>
  <si>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</si>
  <si>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</si>
  <si>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</si>
  <si>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</si>
  <si>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</si>
  <si>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</si>
  <si>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</si>
  <si>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</si>
  <si>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</si>
  <si>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</si>
  <si>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</si>
  <si>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</si>
  <si>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</si>
  <si>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</si>
  <si>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</si>
  <si>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</si>
  <si>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</si>
  <si>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</si>
  <si>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</si>
  <si>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</si>
  <si>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</si>
  <si>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</si>
  <si>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</si>
  <si>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</si>
  <si>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</si>
  <si>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</si>
  <si>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</si>
  <si>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</si>
  <si>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</si>
  <si>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</si>
  <si>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</si>
  <si>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</si>
  <si>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</si>
  <si>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</si>
  <si>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</si>
  <si>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</si>
  <si>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</si>
  <si>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</si>
  <si>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</si>
  <si>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</si>
  <si>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亀岡市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</si>
  <si>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</si>
  <si>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</si>
  <si>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</si>
  <si>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</si>
  <si>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</si>
  <si>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</si>
  <si>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</si>
  <si>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</si>
  <si>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</si>
  <si>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</si>
  <si>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</si>
  <si>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管渠の更新については、平成14年12月の供用開始であることから、更新・老朽化の対策は実施していません。</t>
    <phoneticPr fontId="4"/>
  </si>
  <si>
    <t>①収益的収支比率
　一般会計繰入金と前年度繰越金との財源調整を行った結果100％未満となっており、一般会計繰入金の増減により比率が変動しています。
④企業債残高対事業規模比率
　施設建設費に係る財源負担割合により、企業債償還金は一般会計負担となっているため0％となっています。
⑤経費回収率　
　使用料で不足する財源は一般会計繰入金で賄っています。一般会計繰入金の縮減が課題となっており、更なる費用削減に取り組むこととしています。
⑥汚水処理原価
　維持管理費の削減に向けた取り組みを進めており、平成25年度からは横ばいとなっています。類似団体と比べ低い状況であり、今後も更なる費用削減に取り組むこととしています。
⑦施設利用率
　施設の効率性としては低い比率であり、水洗化率向上の取り組みを進め、効率的な施設利用に努めます。
⑧水洗化率
　水洗化率向上の取り組みを進め、使用料収入の増収に努めます。</t>
    <rPh sb="1" eb="4">
      <t>シュウエキテキ</t>
    </rPh>
    <rPh sb="4" eb="6">
      <t>シュウシ</t>
    </rPh>
    <rPh sb="6" eb="8">
      <t>ヒリツ</t>
    </rPh>
    <rPh sb="75" eb="77">
      <t>キギョウ</t>
    </rPh>
    <rPh sb="77" eb="78">
      <t>サイ</t>
    </rPh>
    <rPh sb="78" eb="80">
      <t>ザンダカ</t>
    </rPh>
    <rPh sb="80" eb="81">
      <t>タイ</t>
    </rPh>
    <rPh sb="81" eb="83">
      <t>ジギョウ</t>
    </rPh>
    <rPh sb="83" eb="85">
      <t>キボ</t>
    </rPh>
    <rPh sb="85" eb="87">
      <t>ヒリツ</t>
    </rPh>
    <phoneticPr fontId="4"/>
  </si>
  <si>
    <t xml:space="preserve">　使用料収入の増加が見込めない状況の中で、一般会計からの繰入金で財源不足を賄っている経営状況となっています。一般会計繰入金についても、一般会計の財政状況が厳しさを増す中で縮減に向けた検討がされているため、経営改善に向けた取り組みの検討を行う必要があります。あわせて、水洗化促進の取り組みを強化し増収に努めなければなりません。
　施設の維持管理経費の削減に取り組むとともに、計画的な点検・修繕による施設・設備の長寿命化を進めることとし、事業費の平準化を図りながら、効率的な事業運営に取り組むこととします。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</si>
</sst>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1183360"/>
        <c:axId val="1311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31183360"/>
        <c:axId val="131185280"/>
      </c:lineChart>
      <c:dateAx>
        <c:axId val="131183360"/>
        <c:scaling>
          <c:orientation val="minMax"/>
        </c:scaling>
        <c:delete val="1"/>
        <c:axPos val="b"/>
        <c:numFmt formatCode="ge" sourceLinked="1"/>
        <c:majorTickMark val="none"/>
        <c:minorTickMark val="none"/>
        <c:tickLblPos val="none"/>
        <c:crossAx val="131185280"/>
        <c:crosses val="autoZero"/>
        <c:auto val="1"/>
        <c:lblOffset val="100"/>
        <c:baseTimeUnit val="years"/>
      </c:dateAx>
      <c:valAx>
        <c:axId val="1311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39.619999999999997</c:v>
                </c:pt>
                <c:pt idx="1">
                  <c:v>37.229999999999997</c:v>
                </c:pt>
                <c:pt idx="2">
                  <c:v>34.92</c:v>
                </c:pt>
                <c:pt idx="3">
                  <c:v>34.54</c:v>
                </c:pt>
                <c:pt idx="4">
                  <c:v>34.46</c:v>
                </c:pt>
              </c:numCache>
            </c:numRef>
          </c:val>
        </c:ser>
        <c:dLbls>
          <c:showLegendKey val="0"/>
          <c:showVal val="0"/>
          <c:showCatName val="0"/>
          <c:showSerName val="0"/>
          <c:showPercent val="0"/>
          <c:showBubbleSize val="0"/>
        </c:dLbls>
        <c:gapWidth val="150"/>
        <c:axId val="134947200"/>
        <c:axId val="1349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34947200"/>
        <c:axId val="134949120"/>
      </c:lineChart>
      <c:dateAx>
        <c:axId val="134947200"/>
        <c:scaling>
          <c:orientation val="minMax"/>
        </c:scaling>
        <c:delete val="1"/>
        <c:axPos val="b"/>
        <c:numFmt formatCode="ge" sourceLinked="1"/>
        <c:majorTickMark val="none"/>
        <c:minorTickMark val="none"/>
        <c:tickLblPos val="none"/>
        <c:crossAx val="134949120"/>
        <c:crosses val="autoZero"/>
        <c:auto val="1"/>
        <c:lblOffset val="100"/>
        <c:baseTimeUnit val="years"/>
      </c:dateAx>
      <c:valAx>
        <c:axId val="1349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83.93</c:v>
                </c:pt>
                <c:pt idx="1">
                  <c:v>85.29</c:v>
                </c:pt>
                <c:pt idx="2">
                  <c:v>85.6</c:v>
                </c:pt>
                <c:pt idx="3">
                  <c:v>86.82</c:v>
                </c:pt>
                <c:pt idx="4">
                  <c:v>86.93</c:v>
                </c:pt>
              </c:numCache>
            </c:numRef>
          </c:val>
        </c:ser>
        <c:dLbls>
          <c:showLegendKey val="0"/>
          <c:showVal val="0"/>
          <c:showCatName val="0"/>
          <c:showSerName val="0"/>
          <c:showPercent val="0"/>
          <c:showBubbleSize val="0"/>
        </c:dLbls>
        <c:gapWidth val="150"/>
        <c:axId val="134991872"/>
        <c:axId val="1349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34991872"/>
        <c:axId val="134993792"/>
      </c:lineChart>
      <c:dateAx>
        <c:axId val="134991872"/>
        <c:scaling>
          <c:orientation val="minMax"/>
        </c:scaling>
        <c:delete val="1"/>
        <c:axPos val="b"/>
        <c:numFmt formatCode="ge" sourceLinked="1"/>
        <c:majorTickMark val="none"/>
        <c:minorTickMark val="none"/>
        <c:tickLblPos val="none"/>
        <c:crossAx val="134993792"/>
        <c:crosses val="autoZero"/>
        <c:auto val="1"/>
        <c:lblOffset val="100"/>
        <c:baseTimeUnit val="years"/>
      </c:dateAx>
      <c:valAx>
        <c:axId val="1349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46.28</c:v>
                </c:pt>
                <c:pt idx="1">
                  <c:v>48.81</c:v>
                </c:pt>
                <c:pt idx="2">
                  <c:v>101.25</c:v>
                </c:pt>
                <c:pt idx="3">
                  <c:v>115.99</c:v>
                </c:pt>
                <c:pt idx="4">
                  <c:v>97.79</c:v>
                </c:pt>
              </c:numCache>
            </c:numRef>
          </c:val>
        </c:ser>
        <c:dLbls>
          <c:showLegendKey val="0"/>
          <c:showVal val="0"/>
          <c:showCatName val="0"/>
          <c:showSerName val="0"/>
          <c:showPercent val="0"/>
          <c:showBubbleSize val="0"/>
        </c:dLbls>
        <c:gapWidth val="150"/>
        <c:axId val="134181248"/>
        <c:axId val="1341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181248"/>
        <c:axId val="134183168"/>
      </c:lineChart>
      <c:dateAx>
        <c:axId val="134181248"/>
        <c:scaling>
          <c:orientation val="minMax"/>
        </c:scaling>
        <c:delete val="1"/>
        <c:axPos val="b"/>
        <c:numFmt formatCode="ge" sourceLinked="1"/>
        <c:majorTickMark val="none"/>
        <c:minorTickMark val="none"/>
        <c:tickLblPos val="none"/>
        <c:crossAx val="134183168"/>
        <c:crosses val="autoZero"/>
        <c:auto val="1"/>
        <c:lblOffset val="100"/>
        <c:baseTimeUnit val="years"/>
      </c:dateAx>
      <c:valAx>
        <c:axId val="1341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619136"/>
        <c:axId val="1346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619136"/>
        <c:axId val="134621056"/>
      </c:lineChart>
      <c:dateAx>
        <c:axId val="134619136"/>
        <c:scaling>
          <c:orientation val="minMax"/>
        </c:scaling>
        <c:delete val="1"/>
        <c:axPos val="b"/>
        <c:numFmt formatCode="ge" sourceLinked="1"/>
        <c:majorTickMark val="none"/>
        <c:minorTickMark val="none"/>
        <c:tickLblPos val="none"/>
        <c:crossAx val="134621056"/>
        <c:crosses val="autoZero"/>
        <c:auto val="1"/>
        <c:lblOffset val="100"/>
        <c:baseTimeUnit val="years"/>
      </c:dateAx>
      <c:valAx>
        <c:axId val="1346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634880"/>
        <c:axId val="1346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634880"/>
        <c:axId val="134661632"/>
      </c:lineChart>
      <c:dateAx>
        <c:axId val="134634880"/>
        <c:scaling>
          <c:orientation val="minMax"/>
        </c:scaling>
        <c:delete val="1"/>
        <c:axPos val="b"/>
        <c:numFmt formatCode="ge" sourceLinked="1"/>
        <c:majorTickMark val="none"/>
        <c:minorTickMark val="none"/>
        <c:tickLblPos val="none"/>
        <c:crossAx val="134661632"/>
        <c:crosses val="autoZero"/>
        <c:auto val="1"/>
        <c:lblOffset val="100"/>
        <c:baseTimeUnit val="years"/>
      </c:dateAx>
      <c:valAx>
        <c:axId val="1346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3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696320"/>
        <c:axId val="1347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696320"/>
        <c:axId val="134706688"/>
      </c:lineChart>
      <c:dateAx>
        <c:axId val="134696320"/>
        <c:scaling>
          <c:orientation val="minMax"/>
        </c:scaling>
        <c:delete val="1"/>
        <c:axPos val="b"/>
        <c:numFmt formatCode="ge" sourceLinked="1"/>
        <c:majorTickMark val="none"/>
        <c:minorTickMark val="none"/>
        <c:tickLblPos val="none"/>
        <c:crossAx val="134706688"/>
        <c:crosses val="autoZero"/>
        <c:auto val="1"/>
        <c:lblOffset val="100"/>
        <c:baseTimeUnit val="years"/>
      </c:dateAx>
      <c:valAx>
        <c:axId val="1347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737920"/>
        <c:axId val="1347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737920"/>
        <c:axId val="134740224"/>
      </c:lineChart>
      <c:dateAx>
        <c:axId val="134737920"/>
        <c:scaling>
          <c:orientation val="minMax"/>
        </c:scaling>
        <c:delete val="1"/>
        <c:axPos val="b"/>
        <c:numFmt formatCode="ge" sourceLinked="1"/>
        <c:majorTickMark val="none"/>
        <c:minorTickMark val="none"/>
        <c:tickLblPos val="none"/>
        <c:crossAx val="134740224"/>
        <c:crosses val="autoZero"/>
        <c:auto val="1"/>
        <c:lblOffset val="100"/>
        <c:baseTimeUnit val="years"/>
      </c:dateAx>
      <c:valAx>
        <c:axId val="1347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7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3592.72</c:v>
                </c:pt>
                <c:pt idx="1">
                  <c:v>3016.44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34822144"/>
        <c:axId val="13483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34822144"/>
        <c:axId val="134836608"/>
      </c:lineChart>
      <c:dateAx>
        <c:axId val="134822144"/>
        <c:scaling>
          <c:orientation val="minMax"/>
        </c:scaling>
        <c:delete val="1"/>
        <c:axPos val="b"/>
        <c:numFmt formatCode="ge" sourceLinked="1"/>
        <c:majorTickMark val="none"/>
        <c:minorTickMark val="none"/>
        <c:tickLblPos val="none"/>
        <c:crossAx val="134836608"/>
        <c:crosses val="autoZero"/>
        <c:auto val="1"/>
        <c:lblOffset val="100"/>
        <c:baseTimeUnit val="years"/>
      </c:dateAx>
      <c:valAx>
        <c:axId val="13483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28.24</c:v>
                </c:pt>
                <c:pt idx="1">
                  <c:v>28.27</c:v>
                </c:pt>
                <c:pt idx="2">
                  <c:v>75.959999999999994</c:v>
                </c:pt>
                <c:pt idx="3">
                  <c:v>80.5</c:v>
                </c:pt>
                <c:pt idx="4">
                  <c:v>79.989999999999995</c:v>
                </c:pt>
              </c:numCache>
            </c:numRef>
          </c:val>
        </c:ser>
        <c:dLbls>
          <c:showLegendKey val="0"/>
          <c:showVal val="0"/>
          <c:showCatName val="0"/>
          <c:showSerName val="0"/>
          <c:showPercent val="0"/>
          <c:showBubbleSize val="0"/>
        </c:dLbls>
        <c:gapWidth val="150"/>
        <c:axId val="134874624"/>
        <c:axId val="1348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34874624"/>
        <c:axId val="134876544"/>
      </c:lineChart>
      <c:dateAx>
        <c:axId val="134874624"/>
        <c:scaling>
          <c:orientation val="minMax"/>
        </c:scaling>
        <c:delete val="1"/>
        <c:axPos val="b"/>
        <c:numFmt formatCode="ge" sourceLinked="1"/>
        <c:majorTickMark val="none"/>
        <c:minorTickMark val="none"/>
        <c:tickLblPos val="none"/>
        <c:crossAx val="134876544"/>
        <c:crosses val="autoZero"/>
        <c:auto val="1"/>
        <c:lblOffset val="100"/>
        <c:baseTimeUnit val="years"/>
      </c:dateAx>
      <c:valAx>
        <c:axId val="1348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595.04</c:v>
                </c:pt>
                <c:pt idx="1">
                  <c:v>591.69000000000005</c:v>
                </c:pt>
                <c:pt idx="2">
                  <c:v>240.48</c:v>
                </c:pt>
                <c:pt idx="3">
                  <c:v>231.64</c:v>
                </c:pt>
                <c:pt idx="4">
                  <c:v>235.12</c:v>
                </c:pt>
              </c:numCache>
            </c:numRef>
          </c:val>
        </c:ser>
        <c:dLbls>
          <c:showLegendKey val="0"/>
          <c:showVal val="0"/>
          <c:showCatName val="0"/>
          <c:showSerName val="0"/>
          <c:showPercent val="0"/>
          <c:showBubbleSize val="0"/>
        </c:dLbls>
        <c:gapWidth val="150"/>
        <c:axId val="134914816"/>
        <c:axId val="1349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34914816"/>
        <c:axId val="134916736"/>
      </c:lineChart>
      <c:dateAx>
        <c:axId val="134914816"/>
        <c:scaling>
          <c:orientation val="minMax"/>
        </c:scaling>
        <c:delete val="1"/>
        <c:axPos val="b"/>
        <c:numFmt formatCode="ge" sourceLinked="1"/>
        <c:majorTickMark val="none"/>
        <c:minorTickMark val="none"/>
        <c:tickLblPos val="none"/>
        <c:crossAx val="134916736"/>
        <c:crosses val="autoZero"/>
        <c:auto val="1"/>
        <c:lblOffset val="100"/>
        <c:baseTimeUnit val="years"/>
      </c:dateAx>
      <c:valAx>
        <c:axId val="1349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亀岡市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90931</v>
      </c>
      <c r="AM8" s="47"/>
      <c r="AN8" s="47"/>
      <c r="AO8" s="47"/>
      <c r="AP8" s="47"/>
      <c r="AQ8" s="47"/>
      <c r="AR8" s="47"/>
      <c r="AS8" s="47"/>
      <c r="AT8" s="43">
        <f>データ!S6</f>
        <v>224.8</v>
      </c>
      <c r="AU8" s="43"/>
      <c r="AV8" s="43"/>
      <c r="AW8" s="43"/>
      <c r="AX8" s="43"/>
      <c r="AY8" s="43"/>
      <c r="AZ8" s="43"/>
      <c r="BA8" s="43"/>
      <c r="BB8" s="43">
        <f>データ!T6</f>
        <v>404.5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1.87</v>
      </c>
      <c r="Q10" s="43"/>
      <c r="R10" s="43"/>
      <c r="S10" s="43"/>
      <c r="T10" s="43"/>
      <c r="U10" s="43"/>
      <c r="V10" s="43"/>
      <c r="W10" s="43">
        <f>データ!P6</f>
        <v>97.01</v>
      </c>
      <c r="X10" s="43"/>
      <c r="Y10" s="43"/>
      <c r="Z10" s="43"/>
      <c r="AA10" s="43"/>
      <c r="AB10" s="43"/>
      <c r="AC10" s="43"/>
      <c r="AD10" s="47">
        <f>データ!Q6</f>
        <v>2916</v>
      </c>
      <c r="AE10" s="47"/>
      <c r="AF10" s="47"/>
      <c r="AG10" s="47"/>
      <c r="AH10" s="47"/>
      <c r="AI10" s="47"/>
      <c r="AJ10" s="47"/>
      <c r="AK10" s="2"/>
      <c r="AL10" s="47">
        <f>データ!U6</f>
        <v>1698</v>
      </c>
      <c r="AM10" s="47"/>
      <c r="AN10" s="47"/>
      <c r="AO10" s="47"/>
      <c r="AP10" s="47"/>
      <c r="AQ10" s="47"/>
      <c r="AR10" s="47"/>
      <c r="AS10" s="47"/>
      <c r="AT10" s="43">
        <f>データ!V6</f>
        <v>0.8</v>
      </c>
      <c r="AU10" s="43"/>
      <c r="AV10" s="43"/>
      <c r="AW10" s="43"/>
      <c r="AX10" s="43"/>
      <c r="AY10" s="43"/>
      <c r="AZ10" s="43"/>
      <c r="BA10" s="43"/>
      <c r="BB10" s="43">
        <f>データ!W6</f>
        <v>2122.5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262064</v>
      </c>
      <c r="D6" s="31">
        <f t="shared" si="3"/>
        <v>47</v>
      </c>
      <c r="E6" s="31">
        <f t="shared" si="3"/>
        <v>17</v>
      </c>
      <c r="F6" s="31">
        <f t="shared" si="3"/>
        <v>4</v>
      </c>
      <c r="G6" s="31">
        <f t="shared" si="3"/>
        <v>0</v>
      </c>
      <c r="H6" s="31" t="str">
        <f t="shared" si="3"/>
        <v>京都府　亀岡市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1.87</v>
      </c>
      <c r="P6" s="32">
        <f t="shared" si="3"/>
        <v>97.01</v>
      </c>
      <c r="Q6" s="32">
        <f t="shared" si="3"/>
        <v>2916</v>
      </c>
      <c r="R6" s="32">
        <f t="shared" si="3"/>
        <v>90931</v>
      </c>
      <c r="S6" s="32">
        <f t="shared" si="3"/>
        <v>224.8</v>
      </c>
      <c r="T6" s="32">
        <f t="shared" si="3"/>
        <v>404.5</v>
      </c>
      <c r="U6" s="32">
        <f t="shared" si="3"/>
        <v>1698</v>
      </c>
      <c r="V6" s="32">
        <f t="shared" si="3"/>
        <v>0.8</v>
      </c>
      <c r="W6" s="32">
        <f t="shared" si="3"/>
        <v>2122.5</v>
      </c>
      <c r="X6" s="33">
        <f>IF(X7="",NA(),X7)</f>
        <v>46.28</v>
      </c>
      <c r="Y6" s="33">
        <f t="shared" ref="Y6:AG6" si="4">IF(Y7="",NA(),Y7)</f>
        <v>48.81</v>
      </c>
      <c r="Z6" s="33">
        <f t="shared" si="4"/>
        <v>101.25</v>
      </c>
      <c r="AA6" s="33">
        <f t="shared" si="4"/>
        <v>115.99</v>
      </c>
      <c r="AB6" s="33">
        <f t="shared" si="4"/>
        <v>97.79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3592.72</v>
      </c>
      <c r="BF6" s="33">
        <f t="shared" ref="BF6:BN6" si="7">IF(BF7="",NA(),BF7)</f>
        <v>3016.44</v>
      </c>
      <c r="BG6" s="32">
        <f t="shared" si="7"/>
        <v>0</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28.24</v>
      </c>
      <c r="BQ6" s="33">
        <f t="shared" ref="BQ6:BY6" si="8">IF(BQ7="",NA(),BQ7)</f>
        <v>28.27</v>
      </c>
      <c r="BR6" s="33">
        <f t="shared" si="8"/>
        <v>75.959999999999994</v>
      </c>
      <c r="BS6" s="33">
        <f t="shared" si="8"/>
        <v>80.5</v>
      </c>
      <c r="BT6" s="33">
        <f t="shared" si="8"/>
        <v>79.989999999999995</v>
      </c>
      <c r="BU6" s="33">
        <f t="shared" si="8"/>
        <v>52.89</v>
      </c>
      <c r="BV6" s="33">
        <f t="shared" si="8"/>
        <v>51.73</v>
      </c>
      <c r="BW6" s="33">
        <f t="shared" si="8"/>
        <v>53.01</v>
      </c>
      <c r="BX6" s="33">
        <f t="shared" si="8"/>
        <v>50.54</v>
      </c>
      <c r="BY6" s="33">
        <f t="shared" si="8"/>
        <v>49.22</v>
      </c>
      <c r="BZ6" s="32" t="str">
        <f>IF(BZ7="","",IF(BZ7="-","【-】","【"&amp;SUBSTITUTE(TEXT(BZ7,"#,##0.00"),"-","△")&amp;"】"))</f>
        <v>【64.73】</v>
      </c>
      <c r="CA6" s="33">
        <f>IF(CA7="",NA(),CA7)</f>
        <v>595.04</v>
      </c>
      <c r="CB6" s="33">
        <f t="shared" ref="CB6:CJ6" si="9">IF(CB7="",NA(),CB7)</f>
        <v>591.69000000000005</v>
      </c>
      <c r="CC6" s="33">
        <f t="shared" si="9"/>
        <v>240.48</v>
      </c>
      <c r="CD6" s="33">
        <f t="shared" si="9"/>
        <v>231.64</v>
      </c>
      <c r="CE6" s="33">
        <f t="shared" si="9"/>
        <v>235.12</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39.619999999999997</v>
      </c>
      <c r="CM6" s="33">
        <f t="shared" ref="CM6:CU6" si="10">IF(CM7="",NA(),CM7)</f>
        <v>37.229999999999997</v>
      </c>
      <c r="CN6" s="33">
        <f t="shared" si="10"/>
        <v>34.92</v>
      </c>
      <c r="CO6" s="33">
        <f t="shared" si="10"/>
        <v>34.54</v>
      </c>
      <c r="CP6" s="33">
        <f t="shared" si="10"/>
        <v>34.46</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83.93</v>
      </c>
      <c r="CX6" s="33">
        <f t="shared" ref="CX6:DF6" si="11">IF(CX7="",NA(),CX7)</f>
        <v>85.29</v>
      </c>
      <c r="CY6" s="33">
        <f t="shared" si="11"/>
        <v>85.6</v>
      </c>
      <c r="CZ6" s="33">
        <f t="shared" si="11"/>
        <v>86.82</v>
      </c>
      <c r="DA6" s="33">
        <f t="shared" si="11"/>
        <v>86.93</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262064</v>
      </c>
      <c r="D7" s="35">
        <v>47</v>
      </c>
      <c r="E7" s="35">
        <v>17</v>
      </c>
      <c r="F7" s="35">
        <v>4</v>
      </c>
      <c r="G7" s="35">
        <v>0</v>
      </c>
      <c r="H7" s="35" t="s">
        <v>96</v>
      </c>
      <c r="I7" s="35" t="s">
        <v>97</v>
      </c>
      <c r="J7" s="35" t="s">
        <v>98</v>
      </c>
      <c r="K7" s="35" t="s">
        <v>99</v>
      </c>
      <c r="L7" s="35" t="s">
        <v>100</v>
      </c>
      <c r="M7" s="36" t="s">
        <v>101</v>
      </c>
      <c r="N7" s="36" t="s">
        <v>102</v>
      </c>
      <c r="O7" s="36">
        <v>1.87</v>
      </c>
      <c r="P7" s="36">
        <v>97.01</v>
      </c>
      <c r="Q7" s="36">
        <v>2916</v>
      </c>
      <c r="R7" s="36">
        <v>90931</v>
      </c>
      <c r="S7" s="36">
        <v>224.8</v>
      </c>
      <c r="T7" s="36">
        <v>404.5</v>
      </c>
      <c r="U7" s="36">
        <v>1698</v>
      </c>
      <c r="V7" s="36">
        <v>0.8</v>
      </c>
      <c r="W7" s="36">
        <v>2122.5</v>
      </c>
      <c r="X7" s="36">
        <v>46.28</v>
      </c>
      <c r="Y7" s="36">
        <v>48.81</v>
      </c>
      <c r="Z7" s="36">
        <v>101.25</v>
      </c>
      <c r="AA7" s="36">
        <v>115.99</v>
      </c>
      <c r="AB7" s="36">
        <v>97.79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3592.72</v>
      </c>
      <c r="BF7" s="36">
        <v>3016.44</v>
      </c>
      <c r="BG7" s="36">
        <v>0</v>
      </c>
      <c r="BH7" s="36">
        <v>0</v>
      </c>
      <c r="BI7" s="36">
        <v>0</v>
      </c>
      <c r="BJ7" s="36">
        <v>1835.56</v>
      </c>
      <c r="BK7" s="36">
        <v>1716.82</v>
      </c>
      <c r="BL7" s="36">
        <v>1554.05</v>
      </c>
      <c r="BM7" s="36">
        <v>1671.86</v>
      </c>
      <c r="BN7" s="36">
        <v>1673.47</v>
      </c>
      <c r="BO7" s="36">
        <v>1457.06</v>
      </c>
      <c r="BP7" s="36">
        <v>28.24</v>
      </c>
      <c r="BQ7" s="36">
        <v>28.27</v>
      </c>
      <c r="BR7" s="36">
        <v>75.959999999999994</v>
      </c>
      <c r="BS7" s="36">
        <v>80.5</v>
      </c>
      <c r="BT7" s="36">
        <v>79.989999999999995</v>
      </c>
      <c r="BU7" s="36">
        <v>52.89</v>
      </c>
      <c r="BV7" s="36">
        <v>51.73</v>
      </c>
      <c r="BW7" s="36">
        <v>53.01</v>
      </c>
      <c r="BX7" s="36">
        <v>50.54</v>
      </c>
      <c r="BY7" s="36">
        <v>49.22</v>
      </c>
      <c r="BZ7" s="36">
        <v>64.73</v>
      </c>
      <c r="CA7" s="36">
        <v>595.04</v>
      </c>
      <c r="CB7" s="36">
        <v>591.69000000000005</v>
      </c>
      <c r="CC7" s="36">
        <v>240.48</v>
      </c>
      <c r="CD7" s="36">
        <v>231.64</v>
      </c>
      <c r="CE7" s="36">
        <v>235.12</v>
      </c>
      <c r="CF7" s="36">
        <v>300.52</v>
      </c>
      <c r="CG7" s="36">
        <v>310.47000000000003</v>
      </c>
      <c r="CH7" s="36">
        <v>299.39</v>
      </c>
      <c r="CI7" s="36">
        <v>320.36</v>
      </c>
      <c r="CJ7" s="36">
        <v>332.02</v>
      </c>
      <c r="CK7" s="36">
        <v>250.25</v>
      </c>
      <c r="CL7" s="36">
        <v>39.619999999999997</v>
      </c>
      <c r="CM7" s="36">
        <v>37.229999999999997</v>
      </c>
      <c r="CN7" s="36">
        <v>34.92</v>
      </c>
      <c r="CO7" s="36">
        <v>34.54</v>
      </c>
      <c r="CP7" s="36">
        <v>34.46</v>
      </c>
      <c r="CQ7" s="36">
        <v>36.799999999999997</v>
      </c>
      <c r="CR7" s="36">
        <v>36.67</v>
      </c>
      <c r="CS7" s="36">
        <v>36.200000000000003</v>
      </c>
      <c r="CT7" s="36">
        <v>34.74</v>
      </c>
      <c r="CU7" s="36">
        <v>36.65</v>
      </c>
      <c r="CV7" s="36">
        <v>40.31</v>
      </c>
      <c r="CW7" s="36">
        <v>83.93</v>
      </c>
      <c r="CX7" s="36">
        <v>85.29</v>
      </c>
      <c r="CY7" s="36">
        <v>85.6</v>
      </c>
      <c r="CZ7" s="36">
        <v>86.82</v>
      </c>
      <c r="DA7" s="36">
        <v>86.93</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亀岡市役所</cp:lastModifiedBy>
  <cp:lastPrinted>2017-02-16T06:52:24Z</cp:lastPrinted>
  <dcterms:created xsi:type="dcterms:W3CDTF">2017-02-08T03:02:27Z</dcterms:created>
  <dcterms:modified xsi:type="dcterms:W3CDTF">2017-02-16T10:38:45Z</dcterms:modified>
</cp:coreProperties>
</file>