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<sst xmlns="http://schemas.openxmlformats.org/spreadsheetml/2006/main" count="221" uniqueCount="111">
  <si>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</si>
  <si>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</si>
  <si>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</si>
  <si>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</si>
  <si>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</si>
  <si>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</si>
  <si>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</si>
  <si>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</si>
  <si>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</si>
  <si>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</si>
  <si>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</si>
  <si>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</si>
  <si>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</si>
  <si>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</si>
  <si>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</si>
  <si>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</si>
  <si>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</si>
  <si>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</si>
  <si>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</si>
  <si>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</si>
  <si>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</si>
  <si>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</si>
  <si>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</si>
  <si>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</si>
  <si>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</si>
  <si>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</si>
  <si>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</si>
  <si>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</si>
  <si>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</si>
  <si>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</si>
  <si>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</si>
  <si>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</si>
  <si>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</si>
  <si>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</si>
  <si>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</si>
  <si>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</si>
  <si>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</si>
  <si>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</si>
  <si>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</si>
  <si>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</si>
  <si>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</si>
  <si>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</si>
  <si>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</si>
  <si>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</si>
  <si>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</si>
  <si>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</si>
  <si>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</si>
  <si>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</si>
  <si>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</si>
  <si>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</si>
  <si>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</si>
  <si>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</si>
  <si>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</si>
  <si>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</si>
  <si>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</si>
  <si>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</si>
  <si>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</si>
  <si>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</si>
  <si>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</si>
  <si>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</si>
  <si>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</si>
  <si>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</si>
  <si>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</si>
  <si>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</si>
  <si>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</si>
  <si>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</si>
  <si>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</si>
  <si>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</si>
  <si>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</si>
  <si>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</si>
  <si>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</si>
  <si>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</si>
  <si>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</si>
  <si>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</si>
  <si>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</si>
  <si>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</si>
  <si>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</si>
  <si>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</si>
  <si>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</si>
  <si>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</si>
  <si>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</si>
  <si>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</si>
  <si>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</si>
  <si>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</si>
  <si>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</si>
  <si>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</si>
  <si>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</si>
  <si>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</si>
  <si>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</si>
  <si>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</si>
  <si>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</si>
  <si>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</si>
  <si>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</si>
  <si>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</si>
  <si>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</si>
  <si>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</si>
  <si>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伊根町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</si>
  <si>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</si>
  <si>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</si>
  <si>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</si>
  <si>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</si>
  <si>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</si>
  <si>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</si>
  <si>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</si>
  <si>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</si>
  <si>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</si>
  <si>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</si>
  <si>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</si>
  <si>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
　供用開始後20年未満の管路であり、改善への投資はない。今後更新時期を見据えて計画策定の検討を行う必要がある。</t>
    <rPh sb="1" eb="2">
      <t>カン</t>
    </rPh>
    <rPh sb="2" eb="3">
      <t>キョ</t>
    </rPh>
    <rPh sb="3" eb="5">
      <t>カイゼン</t>
    </rPh>
    <rPh sb="5" eb="6">
      <t>リツ</t>
    </rPh>
    <rPh sb="8" eb="10">
      <t>キョウヨウ</t>
    </rPh>
    <rPh sb="10" eb="13">
      <t>カイシゴ</t>
    </rPh>
    <rPh sb="15" eb="16">
      <t>ネン</t>
    </rPh>
    <rPh sb="16" eb="18">
      <t>ミマン</t>
    </rPh>
    <rPh sb="19" eb="21">
      <t>カンロ</t>
    </rPh>
    <rPh sb="25" eb="27">
      <t>カイゼン</t>
    </rPh>
    <rPh sb="29" eb="31">
      <t>トウシ</t>
    </rPh>
    <rPh sb="35" eb="37">
      <t>コンゴ</t>
    </rPh>
    <rPh sb="37" eb="39">
      <t>コウシン</t>
    </rPh>
    <rPh sb="39" eb="41">
      <t>ジキ</t>
    </rPh>
    <rPh sb="42" eb="44">
      <t>ミス</t>
    </rPh>
    <rPh sb="46" eb="48">
      <t>ケイカク</t>
    </rPh>
    <rPh sb="48" eb="50">
      <t>サクテイ</t>
    </rPh>
    <rPh sb="51" eb="53">
      <t>ケントウ</t>
    </rPh>
    <rPh sb="54" eb="55">
      <t>オコナ</t>
    </rPh>
    <rPh sb="56" eb="58">
      <t>ヒツヨウ</t>
    </rPh>
    <phoneticPr fontId="4"/>
  </si>
  <si>
    <t>　供用開始直後の地区があり、早期の水洗化率向上により使用料収入の確保が求められている。それに合わせ、維持管理費の削減等の経営改善を図っていく必要がある。</t>
    <rPh sb="1" eb="3">
      <t>キョウヨウ</t>
    </rPh>
    <rPh sb="3" eb="5">
      <t>カイシ</t>
    </rPh>
    <rPh sb="5" eb="7">
      <t>チョクゴ</t>
    </rPh>
    <rPh sb="8" eb="10">
      <t>チク</t>
    </rPh>
    <rPh sb="14" eb="16">
      <t>ソウキ</t>
    </rPh>
    <rPh sb="17" eb="20">
      <t>スイセンカ</t>
    </rPh>
    <rPh sb="20" eb="21">
      <t>リツ</t>
    </rPh>
    <rPh sb="21" eb="23">
      <t>コウジョウ</t>
    </rPh>
    <rPh sb="26" eb="28">
      <t>シヨウ</t>
    </rPh>
    <rPh sb="28" eb="29">
      <t>リョウ</t>
    </rPh>
    <rPh sb="29" eb="31">
      <t>シュウニュウ</t>
    </rPh>
    <rPh sb="32" eb="34">
      <t>カクホ</t>
    </rPh>
    <rPh sb="35" eb="36">
      <t>モト</t>
    </rPh>
    <rPh sb="46" eb="47">
      <t>ア</t>
    </rPh>
    <rPh sb="50" eb="52">
      <t>イジ</t>
    </rPh>
    <rPh sb="52" eb="55">
      <t>カンリヒ</t>
    </rPh>
    <rPh sb="56" eb="58">
      <t>サクゲン</t>
    </rPh>
    <rPh sb="58" eb="59">
      <t>トウ</t>
    </rPh>
    <rPh sb="60" eb="62">
      <t>ケイエイ</t>
    </rPh>
    <rPh sb="62" eb="64">
      <t>カイゼン</t>
    </rPh>
    <rPh sb="65" eb="66">
      <t>ハカ</t>
    </rPh>
    <rPh sb="70" eb="72">
      <t>ヒツヨウ</t>
    </rPh>
    <phoneticPr fontId="4"/>
  </si>
  <si>
    <r>
      <t>①収益的収支比率・⑤経費回収率
　供用開始後間もない地区があり、接続率の向上により、使用料収入の増加を図る必要がある。
④企業債残高対事業規模比率
　建設後間もないため、起債残高は高くなる傾向にある。
⑥汚水処理原価
　供用開始後間もないため、有収水量が少なく類似団体平均よりも高い数値となっている。早期の接続率向上が求められる。
⑦施設利用率</t>
    </r>
    <r>
      <rPr>
        <sz val="11"/>
        <rFont val="ＭＳ ゴシック"/>
        <family val="3"/>
        <charset val="128"/>
      </rPr>
      <t xml:space="preserve">
　供用開始後間もないため接続率がまだ低くなっており、類似団体平均よりも低い数値となっている。
⑧水洗化率</t>
    </r>
    <r>
      <rPr>
        <sz val="11"/>
        <color theme="1"/>
        <rFont val="ＭＳ ゴシック"/>
        <family val="3"/>
        <charset val="128"/>
      </rPr>
      <t xml:space="preserve">
　平成25年度より供用開始した地区があり、接続数が少なくなったため、低い数値となっている。
　</t>
    </r>
    <rPh sb="1" eb="4">
      <t>シュウエキテキ</t>
    </rPh>
    <rPh sb="4" eb="6">
      <t>シュウシ</t>
    </rPh>
    <rPh sb="6" eb="8">
      <t>ヒリツ</t>
    </rPh>
    <rPh sb="10" eb="12">
      <t>ケイヒ</t>
    </rPh>
    <rPh sb="12" eb="14">
      <t>カイシュウ</t>
    </rPh>
    <rPh sb="14" eb="15">
      <t>リツ</t>
    </rPh>
    <rPh sb="17" eb="19">
      <t>キョウヨウ</t>
    </rPh>
    <rPh sb="19" eb="21">
      <t>カイシ</t>
    </rPh>
    <rPh sb="21" eb="22">
      <t>アト</t>
    </rPh>
    <rPh sb="22" eb="23">
      <t>マ</t>
    </rPh>
    <rPh sb="26" eb="28">
      <t>チク</t>
    </rPh>
    <rPh sb="32" eb="34">
      <t>セツゾク</t>
    </rPh>
    <rPh sb="34" eb="35">
      <t>リツ</t>
    </rPh>
    <rPh sb="36" eb="38">
      <t>コウジョウ</t>
    </rPh>
    <rPh sb="42" eb="45">
      <t>シヨウリョウ</t>
    </rPh>
    <rPh sb="45" eb="47">
      <t>シュウニュウ</t>
    </rPh>
    <rPh sb="48" eb="50">
      <t>ゾウカ</t>
    </rPh>
    <rPh sb="51" eb="52">
      <t>ハカ</t>
    </rPh>
    <rPh sb="53" eb="55">
      <t>ヒツヨウ</t>
    </rPh>
    <rPh sb="62" eb="64">
      <t>キギョウ</t>
    </rPh>
    <rPh sb="64" eb="65">
      <t>サイ</t>
    </rPh>
    <rPh sb="65" eb="67">
      <t>ザンダカ</t>
    </rPh>
    <rPh sb="67" eb="68">
      <t>タイ</t>
    </rPh>
    <rPh sb="68" eb="70">
      <t>ジギョウ</t>
    </rPh>
    <rPh sb="70" eb="72">
      <t>キボ</t>
    </rPh>
    <rPh sb="72" eb="74">
      <t>ヒリツ</t>
    </rPh>
    <rPh sb="76" eb="78">
      <t>ケンセツ</t>
    </rPh>
    <rPh sb="78" eb="79">
      <t>ゴ</t>
    </rPh>
    <rPh sb="79" eb="80">
      <t>マ</t>
    </rPh>
    <rPh sb="86" eb="88">
      <t>キサイ</t>
    </rPh>
    <rPh sb="88" eb="90">
      <t>ザンダカ</t>
    </rPh>
    <rPh sb="91" eb="92">
      <t>タカ</t>
    </rPh>
    <rPh sb="95" eb="97">
      <t>ケイコウ</t>
    </rPh>
    <rPh sb="104" eb="106">
      <t>オスイ</t>
    </rPh>
    <rPh sb="106" eb="108">
      <t>ショリ</t>
    </rPh>
    <rPh sb="108" eb="110">
      <t>ゲンカ</t>
    </rPh>
    <rPh sb="112" eb="114">
      <t>キョウヨウ</t>
    </rPh>
    <rPh sb="114" eb="116">
      <t>カイシ</t>
    </rPh>
    <rPh sb="116" eb="117">
      <t>アト</t>
    </rPh>
    <rPh sb="117" eb="118">
      <t>マ</t>
    </rPh>
    <rPh sb="124" eb="126">
      <t>ユウシュウ</t>
    </rPh>
    <rPh sb="126" eb="128">
      <t>スイリョウ</t>
    </rPh>
    <rPh sb="129" eb="130">
      <t>スク</t>
    </rPh>
    <rPh sb="132" eb="134">
      <t>ルイジ</t>
    </rPh>
    <rPh sb="134" eb="136">
      <t>ダンタイ</t>
    </rPh>
    <rPh sb="136" eb="138">
      <t>ヘイキン</t>
    </rPh>
    <rPh sb="141" eb="142">
      <t>タカ</t>
    </rPh>
    <rPh sb="143" eb="145">
      <t>スウチ</t>
    </rPh>
    <rPh sb="152" eb="154">
      <t>ソウキ</t>
    </rPh>
    <rPh sb="155" eb="157">
      <t>セツゾク</t>
    </rPh>
    <rPh sb="157" eb="158">
      <t>リツ</t>
    </rPh>
    <rPh sb="158" eb="160">
      <t>コウジョウ</t>
    </rPh>
    <rPh sb="161" eb="162">
      <t>モト</t>
    </rPh>
    <rPh sb="170" eb="172">
      <t>シセツ</t>
    </rPh>
    <rPh sb="172" eb="175">
      <t>リヨウリツ</t>
    </rPh>
    <rPh sb="177" eb="179">
      <t>キョウヨウ</t>
    </rPh>
    <rPh sb="179" eb="181">
      <t>カイシ</t>
    </rPh>
    <rPh sb="181" eb="182">
      <t>アト</t>
    </rPh>
    <rPh sb="182" eb="183">
      <t>マ</t>
    </rPh>
    <rPh sb="188" eb="190">
      <t>セツゾク</t>
    </rPh>
    <rPh sb="190" eb="191">
      <t>リツ</t>
    </rPh>
    <rPh sb="194" eb="195">
      <t>ヒク</t>
    </rPh>
    <rPh sb="202" eb="204">
      <t>ルイジ</t>
    </rPh>
    <rPh sb="204" eb="206">
      <t>ダンタイ</t>
    </rPh>
    <rPh sb="206" eb="208">
      <t>ヘイキン</t>
    </rPh>
    <rPh sb="211" eb="212">
      <t>ヒク</t>
    </rPh>
    <rPh sb="213" eb="215">
      <t>スウチ</t>
    </rPh>
    <rPh sb="225" eb="228">
      <t>スイセンカ</t>
    </rPh>
    <rPh sb="228" eb="229">
      <t>リツ</t>
    </rPh>
    <rPh sb="231" eb="233">
      <t>ヘイセイ</t>
    </rPh>
    <rPh sb="235" eb="237">
      <t>ネンド</t>
    </rPh>
    <rPh sb="239" eb="241">
      <t>キョウヨウ</t>
    </rPh>
    <rPh sb="241" eb="243">
      <t>カイシ</t>
    </rPh>
    <rPh sb="245" eb="247">
      <t>チク</t>
    </rPh>
    <rPh sb="251" eb="253">
      <t>セツゾク</t>
    </rPh>
    <rPh sb="253" eb="254">
      <t>スウ</t>
    </rPh>
    <rPh sb="255" eb="256">
      <t>スク</t>
    </rPh>
    <rPh sb="264" eb="265">
      <t>ヒク</t>
    </rPh>
    <rPh sb="266" eb="268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</si>
</sst>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30624"/>
        <c:axId val="7913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0.4</c:v>
                </c:pt>
                <c:pt idx="2">
                  <c:v>0.36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30624"/>
        <c:axId val="79132544"/>
      </c:lineChart>
      <c:dateAx>
        <c:axId val="7913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132544"/>
        <c:crosses val="autoZero"/>
        <c:auto val="1"/>
        <c:lblOffset val="100"/>
        <c:baseTimeUnit val="years"/>
      </c:dateAx>
      <c:valAx>
        <c:axId val="7913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13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27.19</c:v>
                </c:pt>
                <c:pt idx="1">
                  <c:v>27.78</c:v>
                </c:pt>
                <c:pt idx="2">
                  <c:v>28.07</c:v>
                </c:pt>
                <c:pt idx="3">
                  <c:v>14.92</c:v>
                </c:pt>
                <c:pt idx="4">
                  <c:v>19.239999999999998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11648"/>
        <c:axId val="8001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31.9</c:v>
                </c:pt>
                <c:pt idx="1">
                  <c:v>32.04</c:v>
                </c:pt>
                <c:pt idx="2">
                  <c:v>33.81</c:v>
                </c:pt>
                <c:pt idx="3">
                  <c:v>31.37</c:v>
                </c:pt>
                <c:pt idx="4">
                  <c:v>39.68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11648"/>
        <c:axId val="80013568"/>
      </c:lineChart>
      <c:dateAx>
        <c:axId val="8001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013568"/>
        <c:crosses val="autoZero"/>
        <c:auto val="1"/>
        <c:lblOffset val="100"/>
        <c:baseTimeUnit val="years"/>
      </c:dateAx>
      <c:valAx>
        <c:axId val="8001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1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92.77</c:v>
                </c:pt>
                <c:pt idx="1">
                  <c:v>98.43</c:v>
                </c:pt>
                <c:pt idx="2">
                  <c:v>98.4</c:v>
                </c:pt>
                <c:pt idx="3">
                  <c:v>56.29</c:v>
                </c:pt>
                <c:pt idx="4">
                  <c:v>62.17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48128"/>
        <c:axId val="8005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69.69</c:v>
                </c:pt>
                <c:pt idx="1">
                  <c:v>68.86</c:v>
                </c:pt>
                <c:pt idx="2">
                  <c:v>68.7</c:v>
                </c:pt>
                <c:pt idx="3">
                  <c:v>67.38</c:v>
                </c:pt>
                <c:pt idx="4">
                  <c:v>83.95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48128"/>
        <c:axId val="80050048"/>
      </c:lineChart>
      <c:dateAx>
        <c:axId val="8004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050048"/>
        <c:crosses val="autoZero"/>
        <c:auto val="1"/>
        <c:lblOffset val="100"/>
        <c:baseTimeUnit val="years"/>
      </c:dateAx>
      <c:valAx>
        <c:axId val="8005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4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63.84</c:v>
                </c:pt>
                <c:pt idx="1">
                  <c:v>58.68</c:v>
                </c:pt>
                <c:pt idx="2">
                  <c:v>63.44</c:v>
                </c:pt>
                <c:pt idx="3">
                  <c:v>61.59</c:v>
                </c:pt>
                <c:pt idx="4">
                  <c:v>61.78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5744"/>
        <c:axId val="7937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5744"/>
        <c:axId val="79377920"/>
      </c:lineChart>
      <c:dateAx>
        <c:axId val="7937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377920"/>
        <c:crosses val="autoZero"/>
        <c:auto val="1"/>
        <c:lblOffset val="100"/>
        <c:baseTimeUnit val="years"/>
      </c:dateAx>
      <c:valAx>
        <c:axId val="7937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7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6320"/>
        <c:axId val="7942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16320"/>
        <c:axId val="79422592"/>
      </c:lineChart>
      <c:dateAx>
        <c:axId val="7941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22592"/>
        <c:crosses val="autoZero"/>
        <c:auto val="1"/>
        <c:lblOffset val="100"/>
        <c:baseTimeUnit val="years"/>
      </c:dateAx>
      <c:valAx>
        <c:axId val="7942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41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10848"/>
        <c:axId val="7971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10848"/>
        <c:axId val="79717120"/>
      </c:lineChart>
      <c:dateAx>
        <c:axId val="7971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717120"/>
        <c:crosses val="autoZero"/>
        <c:auto val="1"/>
        <c:lblOffset val="100"/>
        <c:baseTimeUnit val="years"/>
      </c:dateAx>
      <c:valAx>
        <c:axId val="7971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71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65888"/>
        <c:axId val="7976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5888"/>
        <c:axId val="79767808"/>
      </c:lineChart>
      <c:dateAx>
        <c:axId val="7976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767808"/>
        <c:crosses val="autoZero"/>
        <c:auto val="1"/>
        <c:lblOffset val="100"/>
        <c:baseTimeUnit val="years"/>
      </c:dateAx>
      <c:valAx>
        <c:axId val="7976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76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98656"/>
        <c:axId val="7980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98656"/>
        <c:axId val="79800576"/>
      </c:lineChart>
      <c:dateAx>
        <c:axId val="7979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800576"/>
        <c:crosses val="autoZero"/>
        <c:auto val="1"/>
        <c:lblOffset val="100"/>
        <c:baseTimeUnit val="years"/>
      </c:dateAx>
      <c:valAx>
        <c:axId val="7980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79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2345.9899999999998</c:v>
                </c:pt>
                <c:pt idx="1">
                  <c:v>4062.07</c:v>
                </c:pt>
                <c:pt idx="2">
                  <c:v>4334.1000000000004</c:v>
                </c:pt>
                <c:pt idx="3">
                  <c:v>6640.37</c:v>
                </c:pt>
                <c:pt idx="4">
                  <c:v>6662.57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22208"/>
        <c:axId val="7989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1546.01</c:v>
                </c:pt>
                <c:pt idx="1">
                  <c:v>1723.1</c:v>
                </c:pt>
                <c:pt idx="2">
                  <c:v>1665.33</c:v>
                </c:pt>
                <c:pt idx="3">
                  <c:v>1716.47</c:v>
                </c:pt>
                <c:pt idx="4">
                  <c:v>830.5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22208"/>
        <c:axId val="79898112"/>
      </c:lineChart>
      <c:dateAx>
        <c:axId val="7982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898112"/>
        <c:crosses val="autoZero"/>
        <c:auto val="1"/>
        <c:lblOffset val="100"/>
        <c:baseTimeUnit val="years"/>
      </c:dateAx>
      <c:valAx>
        <c:axId val="7989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82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24.42</c:v>
                </c:pt>
                <c:pt idx="1">
                  <c:v>24.39</c:v>
                </c:pt>
                <c:pt idx="2">
                  <c:v>24.82</c:v>
                </c:pt>
                <c:pt idx="3">
                  <c:v>19.78</c:v>
                </c:pt>
                <c:pt idx="4">
                  <c:v>24.56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14496"/>
        <c:axId val="7991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38.049999999999997</c:v>
                </c:pt>
                <c:pt idx="1">
                  <c:v>35.909999999999997</c:v>
                </c:pt>
                <c:pt idx="2">
                  <c:v>37.92</c:v>
                </c:pt>
                <c:pt idx="3">
                  <c:v>35.049999999999997</c:v>
                </c:pt>
                <c:pt idx="4">
                  <c:v>43.66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14496"/>
        <c:axId val="79916416"/>
      </c:lineChart>
      <c:dateAx>
        <c:axId val="7991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916416"/>
        <c:crosses val="autoZero"/>
        <c:auto val="1"/>
        <c:lblOffset val="100"/>
        <c:baseTimeUnit val="years"/>
      </c:dateAx>
      <c:valAx>
        <c:axId val="7991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1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810.51</c:v>
                </c:pt>
                <c:pt idx="1">
                  <c:v>985.28</c:v>
                </c:pt>
                <c:pt idx="2">
                  <c:v>978.7</c:v>
                </c:pt>
                <c:pt idx="3">
                  <c:v>1149.3800000000001</c:v>
                </c:pt>
                <c:pt idx="4">
                  <c:v>938.64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71072"/>
        <c:axId val="7997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438.41</c:v>
                </c:pt>
                <c:pt idx="1">
                  <c:v>459.38</c:v>
                </c:pt>
                <c:pt idx="2">
                  <c:v>438.71</c:v>
                </c:pt>
                <c:pt idx="3">
                  <c:v>463.38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71072"/>
        <c:axId val="79972992"/>
      </c:lineChart>
      <c:dateAx>
        <c:axId val="7997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972992"/>
        <c:crosses val="autoZero"/>
        <c:auto val="1"/>
        <c:lblOffset val="100"/>
        <c:baseTimeUnit val="years"/>
      </c:dateAx>
      <c:valAx>
        <c:axId val="7997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7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C13" zoomScale="85" zoomScaleNormal="85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京都府　伊根町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2339</v>
      </c>
      <c r="AM8" s="47"/>
      <c r="AN8" s="47"/>
      <c r="AO8" s="47"/>
      <c r="AP8" s="47"/>
      <c r="AQ8" s="47"/>
      <c r="AR8" s="47"/>
      <c r="AS8" s="47"/>
      <c r="AT8" s="43">
        <f>データ!S6</f>
        <v>61.95</v>
      </c>
      <c r="AU8" s="43"/>
      <c r="AV8" s="43"/>
      <c r="AW8" s="43"/>
      <c r="AX8" s="43"/>
      <c r="AY8" s="43"/>
      <c r="AZ8" s="43"/>
      <c r="BA8" s="43"/>
      <c r="BB8" s="43">
        <f>データ!T6</f>
        <v>37.76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39.53</v>
      </c>
      <c r="Q10" s="43"/>
      <c r="R10" s="43"/>
      <c r="S10" s="43"/>
      <c r="T10" s="43"/>
      <c r="U10" s="43"/>
      <c r="V10" s="43"/>
      <c r="W10" s="43">
        <f>データ!P6</f>
        <v>92.44</v>
      </c>
      <c r="X10" s="43"/>
      <c r="Y10" s="43"/>
      <c r="Z10" s="43"/>
      <c r="AA10" s="43"/>
      <c r="AB10" s="43"/>
      <c r="AC10" s="43"/>
      <c r="AD10" s="47">
        <f>データ!Q6</f>
        <v>4400</v>
      </c>
      <c r="AE10" s="47"/>
      <c r="AF10" s="47"/>
      <c r="AG10" s="47"/>
      <c r="AH10" s="47"/>
      <c r="AI10" s="47"/>
      <c r="AJ10" s="47"/>
      <c r="AK10" s="2"/>
      <c r="AL10" s="47">
        <f>データ!U6</f>
        <v>912</v>
      </c>
      <c r="AM10" s="47"/>
      <c r="AN10" s="47"/>
      <c r="AO10" s="47"/>
      <c r="AP10" s="47"/>
      <c r="AQ10" s="47"/>
      <c r="AR10" s="47"/>
      <c r="AS10" s="47"/>
      <c r="AT10" s="43">
        <f>データ!V6</f>
        <v>0.69</v>
      </c>
      <c r="AU10" s="43"/>
      <c r="AV10" s="43"/>
      <c r="AW10" s="43"/>
      <c r="AX10" s="43"/>
      <c r="AY10" s="43"/>
      <c r="AZ10" s="43"/>
      <c r="BA10" s="43"/>
      <c r="BB10" s="43">
        <f>データ!W6</f>
        <v>1321.74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109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264636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京都府　伊根町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39.53</v>
      </c>
      <c r="P6" s="32">
        <f t="shared" si="3"/>
        <v>92.44</v>
      </c>
      <c r="Q6" s="32">
        <f t="shared" si="3"/>
        <v>4400</v>
      </c>
      <c r="R6" s="32">
        <f t="shared" si="3"/>
        <v>2339</v>
      </c>
      <c r="S6" s="32">
        <f t="shared" si="3"/>
        <v>61.95</v>
      </c>
      <c r="T6" s="32">
        <f t="shared" si="3"/>
        <v>37.76</v>
      </c>
      <c r="U6" s="32">
        <f t="shared" si="3"/>
        <v>912</v>
      </c>
      <c r="V6" s="32">
        <f t="shared" si="3"/>
        <v>0.69</v>
      </c>
      <c r="W6" s="32">
        <f t="shared" si="3"/>
        <v>1321.74</v>
      </c>
      <c r="X6" s="33">
        <f>IF(X7="",NA(),X7)</f>
        <v>63.84</v>
      </c>
      <c r="Y6" s="33">
        <f t="shared" ref="Y6:AG6" si="4">IF(Y7="",NA(),Y7)</f>
        <v>58.68</v>
      </c>
      <c r="Z6" s="33">
        <f t="shared" si="4"/>
        <v>63.44</v>
      </c>
      <c r="AA6" s="33">
        <f t="shared" si="4"/>
        <v>61.59</v>
      </c>
      <c r="AB6" s="33">
        <f t="shared" si="4"/>
        <v>61.78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2345.9899999999998</v>
      </c>
      <c r="BF6" s="33">
        <f t="shared" ref="BF6:BN6" si="7">IF(BF7="",NA(),BF7)</f>
        <v>4062.07</v>
      </c>
      <c r="BG6" s="33">
        <f t="shared" si="7"/>
        <v>4334.1000000000004</v>
      </c>
      <c r="BH6" s="33">
        <f t="shared" si="7"/>
        <v>6640.37</v>
      </c>
      <c r="BI6" s="33">
        <f t="shared" si="7"/>
        <v>6662.57</v>
      </c>
      <c r="BJ6" s="33">
        <f t="shared" si="7"/>
        <v>1546.01</v>
      </c>
      <c r="BK6" s="33">
        <f t="shared" si="7"/>
        <v>1723.1</v>
      </c>
      <c r="BL6" s="33">
        <f t="shared" si="7"/>
        <v>1665.33</v>
      </c>
      <c r="BM6" s="33">
        <f t="shared" si="7"/>
        <v>1716.47</v>
      </c>
      <c r="BN6" s="33">
        <f t="shared" si="7"/>
        <v>830.5</v>
      </c>
      <c r="BO6" s="32" t="str">
        <f>IF(BO7="","",IF(BO7="-","【-】","【"&amp;SUBSTITUTE(TEXT(BO7,"#,##0.00"),"-","△")&amp;"】"))</f>
        <v>【1,078.58】</v>
      </c>
      <c r="BP6" s="33">
        <f>IF(BP7="",NA(),BP7)</f>
        <v>24.42</v>
      </c>
      <c r="BQ6" s="33">
        <f t="shared" ref="BQ6:BY6" si="8">IF(BQ7="",NA(),BQ7)</f>
        <v>24.39</v>
      </c>
      <c r="BR6" s="33">
        <f t="shared" si="8"/>
        <v>24.82</v>
      </c>
      <c r="BS6" s="33">
        <f t="shared" si="8"/>
        <v>19.78</v>
      </c>
      <c r="BT6" s="33">
        <f t="shared" si="8"/>
        <v>24.56</v>
      </c>
      <c r="BU6" s="33">
        <f t="shared" si="8"/>
        <v>38.049999999999997</v>
      </c>
      <c r="BV6" s="33">
        <f t="shared" si="8"/>
        <v>35.909999999999997</v>
      </c>
      <c r="BW6" s="33">
        <f t="shared" si="8"/>
        <v>37.92</v>
      </c>
      <c r="BX6" s="33">
        <f t="shared" si="8"/>
        <v>35.049999999999997</v>
      </c>
      <c r="BY6" s="33">
        <f t="shared" si="8"/>
        <v>43.66</v>
      </c>
      <c r="BZ6" s="32" t="str">
        <f>IF(BZ7="","",IF(BZ7="-","【-】","【"&amp;SUBSTITUTE(TEXT(BZ7,"#,##0.00"),"-","△")&amp;"】"))</f>
        <v>【40.39】</v>
      </c>
      <c r="CA6" s="33">
        <f>IF(CA7="",NA(),CA7)</f>
        <v>810.51</v>
      </c>
      <c r="CB6" s="33">
        <f t="shared" ref="CB6:CJ6" si="9">IF(CB7="",NA(),CB7)</f>
        <v>985.28</v>
      </c>
      <c r="CC6" s="33">
        <f t="shared" si="9"/>
        <v>978.7</v>
      </c>
      <c r="CD6" s="33">
        <f t="shared" si="9"/>
        <v>1149.3800000000001</v>
      </c>
      <c r="CE6" s="33">
        <f t="shared" si="9"/>
        <v>938.64</v>
      </c>
      <c r="CF6" s="33">
        <f t="shared" si="9"/>
        <v>438.41</v>
      </c>
      <c r="CG6" s="33">
        <f t="shared" si="9"/>
        <v>459.38</v>
      </c>
      <c r="CH6" s="33">
        <f t="shared" si="9"/>
        <v>438.71</v>
      </c>
      <c r="CI6" s="33">
        <f t="shared" si="9"/>
        <v>463.38</v>
      </c>
      <c r="CJ6" s="33">
        <f t="shared" si="9"/>
        <v>382.09</v>
      </c>
      <c r="CK6" s="32" t="str">
        <f>IF(CK7="","",IF(CK7="-","【-】","【"&amp;SUBSTITUTE(TEXT(CK7,"#,##0.00"),"-","△")&amp;"】"))</f>
        <v>【419.50】</v>
      </c>
      <c r="CL6" s="33">
        <f>IF(CL7="",NA(),CL7)</f>
        <v>27.19</v>
      </c>
      <c r="CM6" s="33">
        <f t="shared" ref="CM6:CU6" si="10">IF(CM7="",NA(),CM7)</f>
        <v>27.78</v>
      </c>
      <c r="CN6" s="33">
        <f t="shared" si="10"/>
        <v>28.07</v>
      </c>
      <c r="CO6" s="33">
        <f t="shared" si="10"/>
        <v>14.92</v>
      </c>
      <c r="CP6" s="33">
        <f t="shared" si="10"/>
        <v>19.239999999999998</v>
      </c>
      <c r="CQ6" s="33">
        <f t="shared" si="10"/>
        <v>31.9</v>
      </c>
      <c r="CR6" s="33">
        <f t="shared" si="10"/>
        <v>32.04</v>
      </c>
      <c r="CS6" s="33">
        <f t="shared" si="10"/>
        <v>33.81</v>
      </c>
      <c r="CT6" s="33">
        <f t="shared" si="10"/>
        <v>31.37</v>
      </c>
      <c r="CU6" s="33">
        <f t="shared" si="10"/>
        <v>39.68</v>
      </c>
      <c r="CV6" s="32" t="str">
        <f>IF(CV7="","",IF(CV7="-","【-】","【"&amp;SUBSTITUTE(TEXT(CV7,"#,##0.00"),"-","△")&amp;"】"))</f>
        <v>【35.64】</v>
      </c>
      <c r="CW6" s="33">
        <f>IF(CW7="",NA(),CW7)</f>
        <v>92.77</v>
      </c>
      <c r="CX6" s="33">
        <f t="shared" ref="CX6:DF6" si="11">IF(CX7="",NA(),CX7)</f>
        <v>98.43</v>
      </c>
      <c r="CY6" s="33">
        <f t="shared" si="11"/>
        <v>98.4</v>
      </c>
      <c r="CZ6" s="33">
        <f t="shared" si="11"/>
        <v>56.29</v>
      </c>
      <c r="DA6" s="33">
        <f t="shared" si="11"/>
        <v>62.17</v>
      </c>
      <c r="DB6" s="33">
        <f t="shared" si="11"/>
        <v>69.69</v>
      </c>
      <c r="DC6" s="33">
        <f t="shared" si="11"/>
        <v>68.86</v>
      </c>
      <c r="DD6" s="33">
        <f t="shared" si="11"/>
        <v>68.7</v>
      </c>
      <c r="DE6" s="33">
        <f t="shared" si="11"/>
        <v>67.38</v>
      </c>
      <c r="DF6" s="33">
        <f t="shared" si="11"/>
        <v>83.95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0.26</v>
      </c>
      <c r="EJ6" s="33">
        <f t="shared" si="14"/>
        <v>0.4</v>
      </c>
      <c r="EK6" s="33">
        <f t="shared" si="14"/>
        <v>0.36</v>
      </c>
      <c r="EL6" s="33">
        <f t="shared" si="14"/>
        <v>0.25</v>
      </c>
      <c r="EM6" s="33">
        <f t="shared" si="14"/>
        <v>0.05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264636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39.53</v>
      </c>
      <c r="P7" s="36">
        <v>92.44</v>
      </c>
      <c r="Q7" s="36">
        <v>4400</v>
      </c>
      <c r="R7" s="36">
        <v>2339</v>
      </c>
      <c r="S7" s="36">
        <v>61.95</v>
      </c>
      <c r="T7" s="36">
        <v>37.76</v>
      </c>
      <c r="U7" s="36">
        <v>912</v>
      </c>
      <c r="V7" s="36">
        <v>0.69</v>
      </c>
      <c r="W7" s="36">
        <v>1321.74</v>
      </c>
      <c r="X7" s="36">
        <v>63.84</v>
      </c>
      <c r="Y7" s="36">
        <v>58.68</v>
      </c>
      <c r="Z7" s="36">
        <v>63.44</v>
      </c>
      <c r="AA7" s="36">
        <v>61.59</v>
      </c>
      <c r="AB7" s="36">
        <v>61.78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2345.9899999999998</v>
      </c>
      <c r="BF7" s="36">
        <v>4062.07</v>
      </c>
      <c r="BG7" s="36">
        <v>4334.1000000000004</v>
      </c>
      <c r="BH7" s="36">
        <v>6640.37</v>
      </c>
      <c r="BI7" s="36">
        <v>6662.57</v>
      </c>
      <c r="BJ7" s="36">
        <v>1546.01</v>
      </c>
      <c r="BK7" s="36">
        <v>1723.1</v>
      </c>
      <c r="BL7" s="36">
        <v>1665.33</v>
      </c>
      <c r="BM7" s="36">
        <v>1716.47</v>
      </c>
      <c r="BN7" s="36">
        <v>830.5</v>
      </c>
      <c r="BO7" s="36">
        <v>1078.58</v>
      </c>
      <c r="BP7" s="36">
        <v>24.42</v>
      </c>
      <c r="BQ7" s="36">
        <v>24.39</v>
      </c>
      <c r="BR7" s="36">
        <v>24.82</v>
      </c>
      <c r="BS7" s="36">
        <v>19.78</v>
      </c>
      <c r="BT7" s="36">
        <v>24.56</v>
      </c>
      <c r="BU7" s="36">
        <v>38.049999999999997</v>
      </c>
      <c r="BV7" s="36">
        <v>35.909999999999997</v>
      </c>
      <c r="BW7" s="36">
        <v>37.92</v>
      </c>
      <c r="BX7" s="36">
        <v>35.049999999999997</v>
      </c>
      <c r="BY7" s="36">
        <v>43.66</v>
      </c>
      <c r="BZ7" s="36">
        <v>40.39</v>
      </c>
      <c r="CA7" s="36">
        <v>810.51</v>
      </c>
      <c r="CB7" s="36">
        <v>985.28</v>
      </c>
      <c r="CC7" s="36">
        <v>978.7</v>
      </c>
      <c r="CD7" s="36">
        <v>1149.3800000000001</v>
      </c>
      <c r="CE7" s="36">
        <v>938.64</v>
      </c>
      <c r="CF7" s="36">
        <v>438.41</v>
      </c>
      <c r="CG7" s="36">
        <v>459.38</v>
      </c>
      <c r="CH7" s="36">
        <v>438.71</v>
      </c>
      <c r="CI7" s="36">
        <v>463.38</v>
      </c>
      <c r="CJ7" s="36">
        <v>382.09</v>
      </c>
      <c r="CK7" s="36">
        <v>419.5</v>
      </c>
      <c r="CL7" s="36">
        <v>27.19</v>
      </c>
      <c r="CM7" s="36">
        <v>27.78</v>
      </c>
      <c r="CN7" s="36">
        <v>28.07</v>
      </c>
      <c r="CO7" s="36">
        <v>14.92</v>
      </c>
      <c r="CP7" s="36">
        <v>19.239999999999998</v>
      </c>
      <c r="CQ7" s="36">
        <v>31.9</v>
      </c>
      <c r="CR7" s="36">
        <v>32.04</v>
      </c>
      <c r="CS7" s="36">
        <v>33.81</v>
      </c>
      <c r="CT7" s="36">
        <v>31.37</v>
      </c>
      <c r="CU7" s="36">
        <v>39.68</v>
      </c>
      <c r="CV7" s="36">
        <v>35.64</v>
      </c>
      <c r="CW7" s="36">
        <v>92.77</v>
      </c>
      <c r="CX7" s="36">
        <v>98.43</v>
      </c>
      <c r="CY7" s="36">
        <v>98.4</v>
      </c>
      <c r="CZ7" s="36">
        <v>56.29</v>
      </c>
      <c r="DA7" s="36">
        <v>62.17</v>
      </c>
      <c r="DB7" s="36">
        <v>69.69</v>
      </c>
      <c r="DC7" s="36">
        <v>68.86</v>
      </c>
      <c r="DD7" s="36">
        <v>68.7</v>
      </c>
      <c r="DE7" s="36">
        <v>67.38</v>
      </c>
      <c r="DF7" s="36">
        <v>83.95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0.26</v>
      </c>
      <c r="EJ7" s="36">
        <v>0.4</v>
      </c>
      <c r="EK7" s="36">
        <v>0.36</v>
      </c>
      <c r="EL7" s="36">
        <v>0.25</v>
      </c>
      <c r="EM7" s="36">
        <v>0.05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*</cp:lastModifiedBy>
  <cp:lastPrinted>2016-02-23T00:48:56Z</cp:lastPrinted>
  <dcterms:created xsi:type="dcterms:W3CDTF">2016-02-03T09:20:42Z</dcterms:created>
  <dcterms:modified xsi:type="dcterms:W3CDTF">2016-02-23T06:09:45Z</dcterms:modified>
  <cp:category/>
</cp:coreProperties>
</file>