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akashi-Noma\Desktop\経営戦略府照会\47法非適用下水道　事業　京丹波町\"/>
    </mc:Choice>
  </mc:AlternateContent>
  <workbookProtection workbookPassword="B501" lockStructure="1"/>
  <bookViews>
    <workbookView xWindow="0" yWindow="0" windowWidth="19200" windowHeight="1255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AD10" i="4" s="1"/>
  <c r="P6" i="5"/>
  <c r="O6" i="5"/>
  <c r="P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W8" i="4"/>
  <c r="I8" i="4"/>
  <c r="B6" i="4"/>
  <c r="C10" i="5" l="1"/>
  <c r="D10" i="5"/>
  <c r="E10" i="5"/>
  <c r="B10" i="5"/>
</calcChain>
</file>

<file path=xl/sharedStrings.xml><?xml version="1.0" encoding="utf-8"?>
<sst xmlns="http://schemas.openxmlformats.org/spreadsheetml/2006/main" count="232" uniqueCount="110">
  <si>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</si>
  <si>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</si>
  <si>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</si>
  <si>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</si>
  <si>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</si>
  <si>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</si>
  <si>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</si>
  <si>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</si>
  <si>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</si>
  <si>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</si>
  <si>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</si>
  <si>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</si>
  <si>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</si>
  <si>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</si>
  <si>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</si>
  <si>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</si>
  <si>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</si>
  <si>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</si>
  <si>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</si>
  <si>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</si>
  <si>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</si>
  <si>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</si>
  <si>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</si>
  <si>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</si>
  <si>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</si>
  <si>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</si>
  <si>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</si>
  <si>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</si>
  <si>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</si>
  <si>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</si>
  <si>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</si>
  <si>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</si>
  <si>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</si>
  <si>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</si>
  <si>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</si>
  <si>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</si>
  <si>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</si>
  <si>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</si>
  <si>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</si>
  <si>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</si>
  <si>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</si>
  <si>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</si>
  <si>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</si>
  <si>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</si>
  <si>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</si>
  <si>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</si>
  <si>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</si>
  <si>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</si>
  <si>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</si>
  <si>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</si>
  <si>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</si>
  <si>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</si>
  <si>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</si>
  <si>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</si>
  <si>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</si>
  <si>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</si>
  <si>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</si>
  <si>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</si>
  <si>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</si>
  <si>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</si>
  <si>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</si>
  <si>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</si>
  <si>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</si>
  <si>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</si>
  <si>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</si>
  <si>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</si>
  <si>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</si>
  <si>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</si>
  <si>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</si>
  <si>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</si>
  <si>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</si>
  <si>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</si>
  <si>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</si>
  <si>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</si>
  <si>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</si>
  <si>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</si>
  <si>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</si>
  <si>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</si>
  <si>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</si>
  <si>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</si>
  <si>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</si>
  <si>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</si>
  <si>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</si>
  <si>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</si>
  <si>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</si>
  <si>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</si>
  <si>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</si>
  <si>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</si>
  <si>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</si>
  <si>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</si>
  <si>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</si>
  <si>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</si>
  <si>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</si>
  <si>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</si>
  <si>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</si>
  <si>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京丹波町</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</si>
  <si>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</si>
  <si>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</si>
  <si>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</si>
  <si>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</si>
  <si>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</si>
  <si>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</si>
  <si>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</si>
  <si>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</si>
  <si>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</si>
  <si>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</si>
  <si>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</si>
  <si>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本事業においては各戸個別処理施設であるため経費回収率は類似団体と同レベルですが、近年は毎年約３０基管理施設が増加しており、維持管理経費が上昇しています。　　　　　　　　　　　　　　　　　　　　　　　　　　　　　　　　　　　　　　　　　　　　　　　このため、修繕コスト等の削減については、個別施設の稼働状況（定時点検）に留意し、早期対応や低コスト資材導入に努め一層のコスト削減を図る必要があります。　　　　　　　　　　　  </t>
    <rPh sb="9" eb="10">
      <t>カク</t>
    </rPh>
    <rPh sb="10" eb="11">
      <t>ト</t>
    </rPh>
    <rPh sb="11" eb="13">
      <t>コベツ</t>
    </rPh>
    <rPh sb="13" eb="15">
      <t>ショリ</t>
    </rPh>
    <rPh sb="15" eb="17">
      <t>シセツ</t>
    </rPh>
    <rPh sb="22" eb="24">
      <t>ケイヒ</t>
    </rPh>
    <rPh sb="24" eb="26">
      <t>カイシュウ</t>
    </rPh>
    <rPh sb="26" eb="27">
      <t>リツ</t>
    </rPh>
    <rPh sb="28" eb="30">
      <t>ルイジ</t>
    </rPh>
    <rPh sb="30" eb="32">
      <t>ダンタイ</t>
    </rPh>
    <rPh sb="41" eb="43">
      <t>キンネン</t>
    </rPh>
    <rPh sb="44" eb="46">
      <t>マイネン</t>
    </rPh>
    <rPh sb="46" eb="47">
      <t>ヤク</t>
    </rPh>
    <rPh sb="49" eb="50">
      <t>キ</t>
    </rPh>
    <rPh sb="50" eb="52">
      <t>カンリ</t>
    </rPh>
    <rPh sb="52" eb="54">
      <t>シセツ</t>
    </rPh>
    <rPh sb="55" eb="57">
      <t>ゾウカ</t>
    </rPh>
    <rPh sb="62" eb="64">
      <t>イジ</t>
    </rPh>
    <rPh sb="64" eb="66">
      <t>カンリ</t>
    </rPh>
    <rPh sb="66" eb="68">
      <t>ケイヒ</t>
    </rPh>
    <rPh sb="69" eb="71">
      <t>ジョウショウ</t>
    </rPh>
    <rPh sb="129" eb="131">
      <t>シュウゼン</t>
    </rPh>
    <rPh sb="134" eb="135">
      <t>トウ</t>
    </rPh>
    <rPh sb="136" eb="138">
      <t>サクゲン</t>
    </rPh>
    <rPh sb="144" eb="146">
      <t>コベツ</t>
    </rPh>
    <rPh sb="146" eb="148">
      <t>シセツ</t>
    </rPh>
    <rPh sb="149" eb="151">
      <t>カドウ</t>
    </rPh>
    <rPh sb="151" eb="153">
      <t>ジョウキョウ</t>
    </rPh>
    <rPh sb="154" eb="156">
      <t>テイジ</t>
    </rPh>
    <rPh sb="156" eb="158">
      <t>テンケン</t>
    </rPh>
    <rPh sb="160" eb="162">
      <t>リュウイ</t>
    </rPh>
    <rPh sb="164" eb="166">
      <t>ソウキ</t>
    </rPh>
    <rPh sb="166" eb="168">
      <t>タイオウ</t>
    </rPh>
    <rPh sb="169" eb="170">
      <t>テイ</t>
    </rPh>
    <rPh sb="173" eb="175">
      <t>シザイ</t>
    </rPh>
    <rPh sb="175" eb="177">
      <t>ドウニュウ</t>
    </rPh>
    <rPh sb="178" eb="179">
      <t>ツト</t>
    </rPh>
    <rPh sb="180" eb="182">
      <t>イッソウ</t>
    </rPh>
    <rPh sb="186" eb="188">
      <t>サクゲン</t>
    </rPh>
    <rPh sb="189" eb="190">
      <t>ハカ</t>
    </rPh>
    <rPh sb="191" eb="193">
      <t>ヒツヨウ</t>
    </rPh>
    <phoneticPr fontId="4"/>
  </si>
  <si>
    <t>　各戸個別処理施設が主であるため、寄附行為による町管理物件となった時点で相当の経過年数がある施設も在り計画的な修繕等が困難な状況です。　　　　　　　　　　　　　　このため、個々の定期点検結果に留意し早期対応による修繕コスト抑制を一層図る必要があります</t>
    <rPh sb="1" eb="2">
      <t>カク</t>
    </rPh>
    <rPh sb="2" eb="3">
      <t>コ</t>
    </rPh>
    <rPh sb="3" eb="5">
      <t>コベツ</t>
    </rPh>
    <rPh sb="5" eb="7">
      <t>ショリ</t>
    </rPh>
    <rPh sb="7" eb="9">
      <t>シセツ</t>
    </rPh>
    <rPh sb="10" eb="11">
      <t>シュ</t>
    </rPh>
    <rPh sb="17" eb="19">
      <t>キフ</t>
    </rPh>
    <rPh sb="19" eb="21">
      <t>コウイ</t>
    </rPh>
    <rPh sb="24" eb="25">
      <t>チョウ</t>
    </rPh>
    <rPh sb="25" eb="27">
      <t>カンリ</t>
    </rPh>
    <rPh sb="27" eb="29">
      <t>ブッケン</t>
    </rPh>
    <rPh sb="33" eb="35">
      <t>ジテン</t>
    </rPh>
    <rPh sb="36" eb="38">
      <t>ソウトウ</t>
    </rPh>
    <rPh sb="39" eb="41">
      <t>ケイカ</t>
    </rPh>
    <rPh sb="41" eb="43">
      <t>ネンスウ</t>
    </rPh>
    <rPh sb="46" eb="48">
      <t>シセツ</t>
    </rPh>
    <rPh sb="49" eb="50">
      <t>ア</t>
    </rPh>
    <rPh sb="51" eb="54">
      <t>ケイカクテキ</t>
    </rPh>
    <rPh sb="55" eb="58">
      <t>シュウゼントウ</t>
    </rPh>
    <rPh sb="59" eb="61">
      <t>コンナン</t>
    </rPh>
    <rPh sb="62" eb="64">
      <t>ジョウキョウ</t>
    </rPh>
    <rPh sb="86" eb="88">
      <t>ココ</t>
    </rPh>
    <rPh sb="89" eb="91">
      <t>テイキ</t>
    </rPh>
    <rPh sb="91" eb="93">
      <t>テンケン</t>
    </rPh>
    <rPh sb="93" eb="95">
      <t>ケッカ</t>
    </rPh>
    <rPh sb="96" eb="98">
      <t>リュウイ</t>
    </rPh>
    <rPh sb="99" eb="101">
      <t>ソウキ</t>
    </rPh>
    <rPh sb="101" eb="103">
      <t>タイオウ</t>
    </rPh>
    <rPh sb="106" eb="108">
      <t>シュウゼン</t>
    </rPh>
    <rPh sb="111" eb="113">
      <t>ヨクセイ</t>
    </rPh>
    <rPh sb="114" eb="116">
      <t>イッソウ</t>
    </rPh>
    <rPh sb="116" eb="117">
      <t>ハカ</t>
    </rPh>
    <rPh sb="118" eb="120">
      <t>ヒツヨウ</t>
    </rPh>
    <phoneticPr fontId="4"/>
  </si>
  <si>
    <t xml:space="preserve"> 中山間地域であり住居等が点在している本町においては、今後において新たな集合処理施設の取り組みは困難な状況に在ります。このため今後も安定した環境保全並びに汚水処理対策を推進するためには、汚水処理経費等の一層の削減に努め、適正な使用料収入の確保を図る必要があります。</t>
    <rPh sb="1" eb="4">
      <t>チュウサンカン</t>
    </rPh>
    <rPh sb="3" eb="4">
      <t>カン</t>
    </rPh>
    <rPh sb="4" eb="6">
      <t>チイキ</t>
    </rPh>
    <rPh sb="9" eb="11">
      <t>ジュウキョ</t>
    </rPh>
    <rPh sb="11" eb="12">
      <t>トウ</t>
    </rPh>
    <rPh sb="13" eb="15">
      <t>テンザイ</t>
    </rPh>
    <rPh sb="19" eb="20">
      <t>ホン</t>
    </rPh>
    <rPh sb="20" eb="21">
      <t>マチ</t>
    </rPh>
    <rPh sb="27" eb="29">
      <t>コンゴ</t>
    </rPh>
    <rPh sb="33" eb="34">
      <t>アラ</t>
    </rPh>
    <rPh sb="36" eb="38">
      <t>シュウゴウ</t>
    </rPh>
    <rPh sb="38" eb="40">
      <t>ショリ</t>
    </rPh>
    <rPh sb="40" eb="42">
      <t>シセツ</t>
    </rPh>
    <rPh sb="43" eb="44">
      <t>ト</t>
    </rPh>
    <rPh sb="45" eb="46">
      <t>ク</t>
    </rPh>
    <rPh sb="48" eb="50">
      <t>コンナン</t>
    </rPh>
    <rPh sb="51" eb="53">
      <t>ジョウキョウ</t>
    </rPh>
    <rPh sb="54" eb="55">
      <t>ア</t>
    </rPh>
    <rPh sb="101" eb="103">
      <t>イッソウ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</si>
</sst>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71722216"/>
        <c:axId val="271722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71722216"/>
        <c:axId val="271722600"/>
      </c:lineChart>
      <c:dateAx>
        <c:axId val="271722216"/>
        <c:scaling>
          <c:orientation val="minMax"/>
        </c:scaling>
        <c:delete val="1"/>
        <c:axPos val="b"/>
        <c:numFmt formatCode="ge" sourceLinked="1"/>
        <c:majorTickMark val="none"/>
        <c:minorTickMark val="none"/>
        <c:tickLblPos val="none"/>
        <c:crossAx val="271722600"/>
        <c:crosses val="autoZero"/>
        <c:auto val="1"/>
        <c:lblOffset val="100"/>
        <c:baseTimeUnit val="years"/>
      </c:dateAx>
      <c:valAx>
        <c:axId val="271722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722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36.36</c:v>
                </c:pt>
                <c:pt idx="1">
                  <c:v>32.409999999999997</c:v>
                </c:pt>
                <c:pt idx="2">
                  <c:v>32.9</c:v>
                </c:pt>
                <c:pt idx="3">
                  <c:v>33.43</c:v>
                </c:pt>
                <c:pt idx="4">
                  <c:v>33.020000000000003</c:v>
                </c:pt>
              </c:numCache>
            </c:numRef>
          </c:val>
        </c:ser>
        <c:dLbls>
          <c:showLegendKey val="0"/>
          <c:showVal val="0"/>
          <c:showCatName val="0"/>
          <c:showSerName val="0"/>
          <c:showPercent val="0"/>
          <c:showBubbleSize val="0"/>
        </c:dLbls>
        <c:gapWidth val="150"/>
        <c:axId val="272297464"/>
        <c:axId val="27229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57.53</c:v>
                </c:pt>
                <c:pt idx="1">
                  <c:v>60.03</c:v>
                </c:pt>
                <c:pt idx="2">
                  <c:v>61.93</c:v>
                </c:pt>
                <c:pt idx="3">
                  <c:v>58.06</c:v>
                </c:pt>
                <c:pt idx="4">
                  <c:v>59.08</c:v>
                </c:pt>
              </c:numCache>
            </c:numRef>
          </c:val>
          <c:smooth val="0"/>
        </c:ser>
        <c:dLbls>
          <c:showLegendKey val="0"/>
          <c:showVal val="0"/>
          <c:showCatName val="0"/>
          <c:showSerName val="0"/>
          <c:showPercent val="0"/>
          <c:showBubbleSize val="0"/>
        </c:dLbls>
        <c:marker val="1"/>
        <c:smooth val="0"/>
        <c:axId val="272297464"/>
        <c:axId val="272297856"/>
      </c:lineChart>
      <c:dateAx>
        <c:axId val="272297464"/>
        <c:scaling>
          <c:orientation val="minMax"/>
        </c:scaling>
        <c:delete val="1"/>
        <c:axPos val="b"/>
        <c:numFmt formatCode="ge" sourceLinked="1"/>
        <c:majorTickMark val="none"/>
        <c:minorTickMark val="none"/>
        <c:tickLblPos val="none"/>
        <c:crossAx val="272297856"/>
        <c:crosses val="autoZero"/>
        <c:auto val="1"/>
        <c:lblOffset val="100"/>
        <c:baseTimeUnit val="years"/>
      </c:dateAx>
      <c:valAx>
        <c:axId val="27229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297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51.17</c:v>
                </c:pt>
                <c:pt idx="1">
                  <c:v>54.26</c:v>
                </c:pt>
                <c:pt idx="2">
                  <c:v>56.66</c:v>
                </c:pt>
                <c:pt idx="3">
                  <c:v>57.72</c:v>
                </c:pt>
                <c:pt idx="4">
                  <c:v>59.21</c:v>
                </c:pt>
              </c:numCache>
            </c:numRef>
          </c:val>
        </c:ser>
        <c:dLbls>
          <c:showLegendKey val="0"/>
          <c:showVal val="0"/>
          <c:showCatName val="0"/>
          <c:showSerName val="0"/>
          <c:showPercent val="0"/>
          <c:showBubbleSize val="0"/>
        </c:dLbls>
        <c:gapWidth val="150"/>
        <c:axId val="272299032"/>
        <c:axId val="27229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76.78</c:v>
                </c:pt>
                <c:pt idx="1">
                  <c:v>76.8</c:v>
                </c:pt>
                <c:pt idx="2">
                  <c:v>77.25</c:v>
                </c:pt>
                <c:pt idx="3">
                  <c:v>75.790000000000006</c:v>
                </c:pt>
                <c:pt idx="4">
                  <c:v>77.12</c:v>
                </c:pt>
              </c:numCache>
            </c:numRef>
          </c:val>
          <c:smooth val="0"/>
        </c:ser>
        <c:dLbls>
          <c:showLegendKey val="0"/>
          <c:showVal val="0"/>
          <c:showCatName val="0"/>
          <c:showSerName val="0"/>
          <c:showPercent val="0"/>
          <c:showBubbleSize val="0"/>
        </c:dLbls>
        <c:marker val="1"/>
        <c:smooth val="0"/>
        <c:axId val="272299032"/>
        <c:axId val="272299424"/>
      </c:lineChart>
      <c:dateAx>
        <c:axId val="272299032"/>
        <c:scaling>
          <c:orientation val="minMax"/>
        </c:scaling>
        <c:delete val="1"/>
        <c:axPos val="b"/>
        <c:numFmt formatCode="ge" sourceLinked="1"/>
        <c:majorTickMark val="none"/>
        <c:minorTickMark val="none"/>
        <c:tickLblPos val="none"/>
        <c:crossAx val="272299424"/>
        <c:crosses val="autoZero"/>
        <c:auto val="1"/>
        <c:lblOffset val="100"/>
        <c:baseTimeUnit val="years"/>
      </c:dateAx>
      <c:valAx>
        <c:axId val="27229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299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96.4</c:v>
                </c:pt>
                <c:pt idx="1">
                  <c:v>95.27</c:v>
                </c:pt>
                <c:pt idx="2">
                  <c:v>94.84</c:v>
                </c:pt>
                <c:pt idx="3">
                  <c:v>94.67</c:v>
                </c:pt>
                <c:pt idx="4">
                  <c:v>94.7</c:v>
                </c:pt>
              </c:numCache>
            </c:numRef>
          </c:val>
        </c:ser>
        <c:dLbls>
          <c:showLegendKey val="0"/>
          <c:showVal val="0"/>
          <c:showCatName val="0"/>
          <c:showSerName val="0"/>
          <c:showPercent val="0"/>
          <c:showBubbleSize val="0"/>
        </c:dLbls>
        <c:gapWidth val="150"/>
        <c:axId val="271764336"/>
        <c:axId val="27176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1764336"/>
        <c:axId val="271764720"/>
      </c:lineChart>
      <c:dateAx>
        <c:axId val="271764336"/>
        <c:scaling>
          <c:orientation val="minMax"/>
        </c:scaling>
        <c:delete val="1"/>
        <c:axPos val="b"/>
        <c:numFmt formatCode="ge" sourceLinked="1"/>
        <c:majorTickMark val="none"/>
        <c:minorTickMark val="none"/>
        <c:tickLblPos val="none"/>
        <c:crossAx val="271764720"/>
        <c:crosses val="autoZero"/>
        <c:auto val="1"/>
        <c:lblOffset val="100"/>
        <c:baseTimeUnit val="years"/>
      </c:dateAx>
      <c:valAx>
        <c:axId val="27176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76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2382232"/>
        <c:axId val="272382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2382232"/>
        <c:axId val="272382616"/>
      </c:lineChart>
      <c:dateAx>
        <c:axId val="272382232"/>
        <c:scaling>
          <c:orientation val="minMax"/>
        </c:scaling>
        <c:delete val="1"/>
        <c:axPos val="b"/>
        <c:numFmt formatCode="ge" sourceLinked="1"/>
        <c:majorTickMark val="none"/>
        <c:minorTickMark val="none"/>
        <c:tickLblPos val="none"/>
        <c:crossAx val="272382616"/>
        <c:crosses val="autoZero"/>
        <c:auto val="1"/>
        <c:lblOffset val="100"/>
        <c:baseTimeUnit val="years"/>
      </c:dateAx>
      <c:valAx>
        <c:axId val="272382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382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2405160"/>
        <c:axId val="27210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2405160"/>
        <c:axId val="272101264"/>
      </c:lineChart>
      <c:dateAx>
        <c:axId val="272405160"/>
        <c:scaling>
          <c:orientation val="minMax"/>
        </c:scaling>
        <c:delete val="1"/>
        <c:axPos val="b"/>
        <c:numFmt formatCode="ge" sourceLinked="1"/>
        <c:majorTickMark val="none"/>
        <c:minorTickMark val="none"/>
        <c:tickLblPos val="none"/>
        <c:crossAx val="272101264"/>
        <c:crosses val="autoZero"/>
        <c:auto val="1"/>
        <c:lblOffset val="100"/>
        <c:baseTimeUnit val="years"/>
      </c:dateAx>
      <c:valAx>
        <c:axId val="27210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405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2102456"/>
        <c:axId val="27210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2102456"/>
        <c:axId val="272102848"/>
      </c:lineChart>
      <c:dateAx>
        <c:axId val="272102456"/>
        <c:scaling>
          <c:orientation val="minMax"/>
        </c:scaling>
        <c:delete val="1"/>
        <c:axPos val="b"/>
        <c:numFmt formatCode="ge" sourceLinked="1"/>
        <c:majorTickMark val="none"/>
        <c:minorTickMark val="none"/>
        <c:tickLblPos val="none"/>
        <c:crossAx val="272102848"/>
        <c:crosses val="autoZero"/>
        <c:auto val="1"/>
        <c:lblOffset val="100"/>
        <c:baseTimeUnit val="years"/>
      </c:dateAx>
      <c:valAx>
        <c:axId val="27210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102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2104024"/>
        <c:axId val="27210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2104024"/>
        <c:axId val="272104416"/>
      </c:lineChart>
      <c:dateAx>
        <c:axId val="272104024"/>
        <c:scaling>
          <c:orientation val="minMax"/>
        </c:scaling>
        <c:delete val="1"/>
        <c:axPos val="b"/>
        <c:numFmt formatCode="ge" sourceLinked="1"/>
        <c:majorTickMark val="none"/>
        <c:minorTickMark val="none"/>
        <c:tickLblPos val="none"/>
        <c:crossAx val="272104416"/>
        <c:crosses val="autoZero"/>
        <c:auto val="1"/>
        <c:lblOffset val="100"/>
        <c:baseTimeUnit val="years"/>
      </c:dateAx>
      <c:valAx>
        <c:axId val="27210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104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292.94</c:v>
                </c:pt>
                <c:pt idx="1">
                  <c:v>272.41000000000003</c:v>
                </c:pt>
                <c:pt idx="2">
                  <c:v>244.43</c:v>
                </c:pt>
                <c:pt idx="3">
                  <c:v>218.34</c:v>
                </c:pt>
                <c:pt idx="4">
                  <c:v>197.62</c:v>
                </c:pt>
              </c:numCache>
            </c:numRef>
          </c:val>
        </c:ser>
        <c:dLbls>
          <c:showLegendKey val="0"/>
          <c:showVal val="0"/>
          <c:showCatName val="0"/>
          <c:showSerName val="0"/>
          <c:showPercent val="0"/>
          <c:showBubbleSize val="0"/>
        </c:dLbls>
        <c:gapWidth val="150"/>
        <c:axId val="272105592"/>
        <c:axId val="27210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442.18</c:v>
                </c:pt>
                <c:pt idx="1">
                  <c:v>421.01</c:v>
                </c:pt>
                <c:pt idx="2">
                  <c:v>430.64</c:v>
                </c:pt>
                <c:pt idx="3">
                  <c:v>446.63</c:v>
                </c:pt>
                <c:pt idx="4">
                  <c:v>416.91</c:v>
                </c:pt>
              </c:numCache>
            </c:numRef>
          </c:val>
          <c:smooth val="0"/>
        </c:ser>
        <c:dLbls>
          <c:showLegendKey val="0"/>
          <c:showVal val="0"/>
          <c:showCatName val="0"/>
          <c:showSerName val="0"/>
          <c:showPercent val="0"/>
          <c:showBubbleSize val="0"/>
        </c:dLbls>
        <c:marker val="1"/>
        <c:smooth val="0"/>
        <c:axId val="272105592"/>
        <c:axId val="272105984"/>
      </c:lineChart>
      <c:dateAx>
        <c:axId val="272105592"/>
        <c:scaling>
          <c:orientation val="minMax"/>
        </c:scaling>
        <c:delete val="1"/>
        <c:axPos val="b"/>
        <c:numFmt formatCode="ge" sourceLinked="1"/>
        <c:majorTickMark val="none"/>
        <c:minorTickMark val="none"/>
        <c:tickLblPos val="none"/>
        <c:crossAx val="272105984"/>
        <c:crosses val="autoZero"/>
        <c:auto val="1"/>
        <c:lblOffset val="100"/>
        <c:baseTimeUnit val="years"/>
      </c:dateAx>
      <c:valAx>
        <c:axId val="27210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105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50.47</c:v>
                </c:pt>
                <c:pt idx="1">
                  <c:v>52.02</c:v>
                </c:pt>
                <c:pt idx="2">
                  <c:v>52.53</c:v>
                </c:pt>
                <c:pt idx="3">
                  <c:v>55.39</c:v>
                </c:pt>
                <c:pt idx="4">
                  <c:v>56.68</c:v>
                </c:pt>
              </c:numCache>
            </c:numRef>
          </c:val>
        </c:ser>
        <c:dLbls>
          <c:showLegendKey val="0"/>
          <c:showVal val="0"/>
          <c:showCatName val="0"/>
          <c:showSerName val="0"/>
          <c:showPercent val="0"/>
          <c:showBubbleSize val="0"/>
        </c:dLbls>
        <c:gapWidth val="150"/>
        <c:axId val="272107160"/>
        <c:axId val="27210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61.59</c:v>
                </c:pt>
                <c:pt idx="1">
                  <c:v>58.98</c:v>
                </c:pt>
                <c:pt idx="2">
                  <c:v>58.78</c:v>
                </c:pt>
                <c:pt idx="3">
                  <c:v>58.53</c:v>
                </c:pt>
                <c:pt idx="4">
                  <c:v>57.93</c:v>
                </c:pt>
              </c:numCache>
            </c:numRef>
          </c:val>
          <c:smooth val="0"/>
        </c:ser>
        <c:dLbls>
          <c:showLegendKey val="0"/>
          <c:showVal val="0"/>
          <c:showCatName val="0"/>
          <c:showSerName val="0"/>
          <c:showPercent val="0"/>
          <c:showBubbleSize val="0"/>
        </c:dLbls>
        <c:marker val="1"/>
        <c:smooth val="0"/>
        <c:axId val="272107160"/>
        <c:axId val="272107552"/>
      </c:lineChart>
      <c:dateAx>
        <c:axId val="272107160"/>
        <c:scaling>
          <c:orientation val="minMax"/>
        </c:scaling>
        <c:delete val="1"/>
        <c:axPos val="b"/>
        <c:numFmt formatCode="ge" sourceLinked="1"/>
        <c:majorTickMark val="none"/>
        <c:minorTickMark val="none"/>
        <c:tickLblPos val="none"/>
        <c:crossAx val="272107552"/>
        <c:crosses val="autoZero"/>
        <c:auto val="1"/>
        <c:lblOffset val="100"/>
        <c:baseTimeUnit val="years"/>
      </c:dateAx>
      <c:valAx>
        <c:axId val="27210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107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280.38</c:v>
                </c:pt>
                <c:pt idx="1">
                  <c:v>327.36</c:v>
                </c:pt>
                <c:pt idx="2">
                  <c:v>347.3</c:v>
                </c:pt>
                <c:pt idx="3">
                  <c:v>349.7</c:v>
                </c:pt>
                <c:pt idx="4">
                  <c:v>370.25</c:v>
                </c:pt>
              </c:numCache>
            </c:numRef>
          </c:val>
        </c:ser>
        <c:dLbls>
          <c:showLegendKey val="0"/>
          <c:showVal val="0"/>
          <c:showCatName val="0"/>
          <c:showSerName val="0"/>
          <c:showPercent val="0"/>
          <c:showBubbleSize val="0"/>
        </c:dLbls>
        <c:gapWidth val="150"/>
        <c:axId val="272108728"/>
        <c:axId val="27210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242.92</c:v>
                </c:pt>
                <c:pt idx="1">
                  <c:v>253.84</c:v>
                </c:pt>
                <c:pt idx="2">
                  <c:v>257.02999999999997</c:v>
                </c:pt>
                <c:pt idx="3">
                  <c:v>266.57</c:v>
                </c:pt>
                <c:pt idx="4">
                  <c:v>276.93</c:v>
                </c:pt>
              </c:numCache>
            </c:numRef>
          </c:val>
          <c:smooth val="0"/>
        </c:ser>
        <c:dLbls>
          <c:showLegendKey val="0"/>
          <c:showVal val="0"/>
          <c:showCatName val="0"/>
          <c:showSerName val="0"/>
          <c:showPercent val="0"/>
          <c:showBubbleSize val="0"/>
        </c:dLbls>
        <c:marker val="1"/>
        <c:smooth val="0"/>
        <c:axId val="272108728"/>
        <c:axId val="272109120"/>
      </c:lineChart>
      <c:dateAx>
        <c:axId val="272108728"/>
        <c:scaling>
          <c:orientation val="minMax"/>
        </c:scaling>
        <c:delete val="1"/>
        <c:axPos val="b"/>
        <c:numFmt formatCode="ge" sourceLinked="1"/>
        <c:majorTickMark val="none"/>
        <c:minorTickMark val="none"/>
        <c:tickLblPos val="none"/>
        <c:crossAx val="272109120"/>
        <c:crosses val="autoZero"/>
        <c:auto val="1"/>
        <c:lblOffset val="100"/>
        <c:baseTimeUnit val="years"/>
      </c:dateAx>
      <c:valAx>
        <c:axId val="27210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108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【375.36】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【57.75】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【267.61】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【60.44】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3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京都府　京丹波町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K3</v>
      </c>
      <c r="X8" s="46"/>
      <c r="Y8" s="46"/>
      <c r="Z8" s="46"/>
      <c r="AA8" s="46"/>
      <c r="AB8" s="46"/>
      <c r="AC8" s="46"/>
      <c r="AD8" s="3"/>
      <c r="AE8" s="3"/>
      <c r="AF8" s="3"/>
      <c r="AG8" s="3"/>
      <c r="AH8" s="3"/>
      <c r="AI8" s="3"/>
      <c r="AJ8" s="3"/>
      <c r="AK8" s="3"/>
      <c r="AL8" s="47">
        <f>データ!R6</f>
        <v>15555</v>
      </c>
      <c r="AM8" s="47"/>
      <c r="AN8" s="47"/>
      <c r="AO8" s="47"/>
      <c r="AP8" s="47"/>
      <c r="AQ8" s="47"/>
      <c r="AR8" s="47"/>
      <c r="AS8" s="47"/>
      <c r="AT8" s="43">
        <f>データ!S6</f>
        <v>303.08999999999997</v>
      </c>
      <c r="AU8" s="43"/>
      <c r="AV8" s="43"/>
      <c r="AW8" s="43"/>
      <c r="AX8" s="43"/>
      <c r="AY8" s="43"/>
      <c r="AZ8" s="43"/>
      <c r="BA8" s="43"/>
      <c r="BB8" s="43">
        <f>データ!T6</f>
        <v>51.32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36.83</v>
      </c>
      <c r="Q10" s="43"/>
      <c r="R10" s="43"/>
      <c r="S10" s="43"/>
      <c r="T10" s="43"/>
      <c r="U10" s="43"/>
      <c r="V10" s="43"/>
      <c r="W10" s="43">
        <f>データ!P6</f>
        <v>100</v>
      </c>
      <c r="X10" s="43"/>
      <c r="Y10" s="43"/>
      <c r="Z10" s="43"/>
      <c r="AA10" s="43"/>
      <c r="AB10" s="43"/>
      <c r="AC10" s="43"/>
      <c r="AD10" s="47">
        <f>データ!Q6</f>
        <v>4104</v>
      </c>
      <c r="AE10" s="47"/>
      <c r="AF10" s="47"/>
      <c r="AG10" s="47"/>
      <c r="AH10" s="47"/>
      <c r="AI10" s="47"/>
      <c r="AJ10" s="47"/>
      <c r="AK10" s="2"/>
      <c r="AL10" s="47">
        <f>データ!U6</f>
        <v>5680</v>
      </c>
      <c r="AM10" s="47"/>
      <c r="AN10" s="47"/>
      <c r="AO10" s="47"/>
      <c r="AP10" s="47"/>
      <c r="AQ10" s="47"/>
      <c r="AR10" s="47"/>
      <c r="AS10" s="47"/>
      <c r="AT10" s="43">
        <f>データ!V6</f>
        <v>297.42</v>
      </c>
      <c r="AU10" s="43"/>
      <c r="AV10" s="43"/>
      <c r="AW10" s="43"/>
      <c r="AX10" s="43"/>
      <c r="AY10" s="43"/>
      <c r="AZ10" s="43"/>
      <c r="BA10" s="43"/>
      <c r="BB10" s="43">
        <f>データ!W6</f>
        <v>19.100000000000001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CK1" workbookViewId="0">
      <selection activeCell="CQ11" sqref="CQ11"/>
    </sheetView>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4">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c r="A6" s="26" t="s">
        <v>94</v>
      </c>
      <c r="B6" s="31">
        <f>B7</f>
        <v>2014</v>
      </c>
      <c r="C6" s="31">
        <f t="shared" ref="C6:W6" si="3">C7</f>
        <v>264075</v>
      </c>
      <c r="D6" s="31">
        <f t="shared" si="3"/>
        <v>47</v>
      </c>
      <c r="E6" s="31">
        <f t="shared" si="3"/>
        <v>18</v>
      </c>
      <c r="F6" s="31">
        <f t="shared" si="3"/>
        <v>0</v>
      </c>
      <c r="G6" s="31">
        <f t="shared" si="3"/>
        <v>0</v>
      </c>
      <c r="H6" s="31" t="str">
        <f t="shared" si="3"/>
        <v>京都府　京丹波町</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36.83</v>
      </c>
      <c r="P6" s="32">
        <f t="shared" si="3"/>
        <v>100</v>
      </c>
      <c r="Q6" s="32">
        <f t="shared" si="3"/>
        <v>4104</v>
      </c>
      <c r="R6" s="32">
        <f t="shared" si="3"/>
        <v>15555</v>
      </c>
      <c r="S6" s="32">
        <f t="shared" si="3"/>
        <v>303.08999999999997</v>
      </c>
      <c r="T6" s="32">
        <f t="shared" si="3"/>
        <v>51.32</v>
      </c>
      <c r="U6" s="32">
        <f t="shared" si="3"/>
        <v>5680</v>
      </c>
      <c r="V6" s="32">
        <f t="shared" si="3"/>
        <v>297.42</v>
      </c>
      <c r="W6" s="32">
        <f t="shared" si="3"/>
        <v>19.100000000000001</v>
      </c>
      <c r="X6" s="33">
        <f>IF(X7="",NA(),X7)</f>
        <v>96.4</v>
      </c>
      <c r="Y6" s="33">
        <f t="shared" ref="Y6:AG6" si="4">IF(Y7="",NA(),Y7)</f>
        <v>95.27</v>
      </c>
      <c r="Z6" s="33">
        <f t="shared" si="4"/>
        <v>94.84</v>
      </c>
      <c r="AA6" s="33">
        <f t="shared" si="4"/>
        <v>94.67</v>
      </c>
      <c r="AB6" s="33">
        <f t="shared" si="4"/>
        <v>94.7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292.94</v>
      </c>
      <c r="BF6" s="33">
        <f t="shared" ref="BF6:BN6" si="7">IF(BF7="",NA(),BF7)</f>
        <v>272.41000000000003</v>
      </c>
      <c r="BG6" s="33">
        <f t="shared" si="7"/>
        <v>244.43</v>
      </c>
      <c r="BH6" s="33">
        <f t="shared" si="7"/>
        <v>218.34</v>
      </c>
      <c r="BI6" s="33">
        <f t="shared" si="7"/>
        <v>197.62</v>
      </c>
      <c r="BJ6" s="33">
        <f t="shared" si="7"/>
        <v>442.18</v>
      </c>
      <c r="BK6" s="33">
        <f t="shared" si="7"/>
        <v>421.01</v>
      </c>
      <c r="BL6" s="33">
        <f t="shared" si="7"/>
        <v>430.64</v>
      </c>
      <c r="BM6" s="33">
        <f t="shared" si="7"/>
        <v>446.63</v>
      </c>
      <c r="BN6" s="33">
        <f t="shared" si="7"/>
        <v>416.91</v>
      </c>
      <c r="BO6" s="32" t="str">
        <f>IF(BO7="","",IF(BO7="-","【-】","【"&amp;SUBSTITUTE(TEXT(BO7,"#,##0.00"),"-","△")&amp;"】"))</f>
        <v>【375.36】</v>
      </c>
      <c r="BP6" s="33">
        <f>IF(BP7="",NA(),BP7)</f>
        <v>50.47</v>
      </c>
      <c r="BQ6" s="33">
        <f t="shared" ref="BQ6:BY6" si="8">IF(BQ7="",NA(),BQ7)</f>
        <v>52.02</v>
      </c>
      <c r="BR6" s="33">
        <f t="shared" si="8"/>
        <v>52.53</v>
      </c>
      <c r="BS6" s="33">
        <f t="shared" si="8"/>
        <v>55.39</v>
      </c>
      <c r="BT6" s="33">
        <f t="shared" si="8"/>
        <v>56.68</v>
      </c>
      <c r="BU6" s="33">
        <f t="shared" si="8"/>
        <v>61.59</v>
      </c>
      <c r="BV6" s="33">
        <f t="shared" si="8"/>
        <v>58.98</v>
      </c>
      <c r="BW6" s="33">
        <f t="shared" si="8"/>
        <v>58.78</v>
      </c>
      <c r="BX6" s="33">
        <f t="shared" si="8"/>
        <v>58.53</v>
      </c>
      <c r="BY6" s="33">
        <f t="shared" si="8"/>
        <v>57.93</v>
      </c>
      <c r="BZ6" s="32" t="str">
        <f>IF(BZ7="","",IF(BZ7="-","【-】","【"&amp;SUBSTITUTE(TEXT(BZ7,"#,##0.00"),"-","△")&amp;"】"))</f>
        <v>【60.44】</v>
      </c>
      <c r="CA6" s="33">
        <f>IF(CA7="",NA(),CA7)</f>
        <v>280.38</v>
      </c>
      <c r="CB6" s="33">
        <f t="shared" ref="CB6:CJ6" si="9">IF(CB7="",NA(),CB7)</f>
        <v>327.36</v>
      </c>
      <c r="CC6" s="33">
        <f t="shared" si="9"/>
        <v>347.3</v>
      </c>
      <c r="CD6" s="33">
        <f t="shared" si="9"/>
        <v>349.7</v>
      </c>
      <c r="CE6" s="33">
        <f t="shared" si="9"/>
        <v>370.25</v>
      </c>
      <c r="CF6" s="33">
        <f t="shared" si="9"/>
        <v>242.92</v>
      </c>
      <c r="CG6" s="33">
        <f t="shared" si="9"/>
        <v>253.84</v>
      </c>
      <c r="CH6" s="33">
        <f t="shared" si="9"/>
        <v>257.02999999999997</v>
      </c>
      <c r="CI6" s="33">
        <f t="shared" si="9"/>
        <v>266.57</v>
      </c>
      <c r="CJ6" s="33">
        <f t="shared" si="9"/>
        <v>276.93</v>
      </c>
      <c r="CK6" s="32" t="str">
        <f>IF(CK7="","",IF(CK7="-","【-】","【"&amp;SUBSTITUTE(TEXT(CK7,"#,##0.00"),"-","△")&amp;"】"))</f>
        <v>【267.61】</v>
      </c>
      <c r="CL6" s="33">
        <f>IF(CL7="",NA(),CL7)</f>
        <v>36.36</v>
      </c>
      <c r="CM6" s="33">
        <f t="shared" ref="CM6:CU6" si="10">IF(CM7="",NA(),CM7)</f>
        <v>32.409999999999997</v>
      </c>
      <c r="CN6" s="33">
        <f t="shared" si="10"/>
        <v>32.9</v>
      </c>
      <c r="CO6" s="33">
        <f t="shared" si="10"/>
        <v>33.43</v>
      </c>
      <c r="CP6" s="33">
        <f t="shared" si="10"/>
        <v>33.020000000000003</v>
      </c>
      <c r="CQ6" s="33">
        <f t="shared" si="10"/>
        <v>57.53</v>
      </c>
      <c r="CR6" s="33">
        <f t="shared" si="10"/>
        <v>60.03</v>
      </c>
      <c r="CS6" s="33">
        <f t="shared" si="10"/>
        <v>61.93</v>
      </c>
      <c r="CT6" s="33">
        <f t="shared" si="10"/>
        <v>58.06</v>
      </c>
      <c r="CU6" s="33">
        <f t="shared" si="10"/>
        <v>59.08</v>
      </c>
      <c r="CV6" s="32" t="str">
        <f>IF(CV7="","",IF(CV7="-","【-】","【"&amp;SUBSTITUTE(TEXT(CV7,"#,##0.00"),"-","△")&amp;"】"))</f>
        <v>【57.75】</v>
      </c>
      <c r="CW6" s="33">
        <f>IF(CW7="",NA(),CW7)</f>
        <v>51.17</v>
      </c>
      <c r="CX6" s="33">
        <f t="shared" ref="CX6:DF6" si="11">IF(CX7="",NA(),CX7)</f>
        <v>54.26</v>
      </c>
      <c r="CY6" s="33">
        <f t="shared" si="11"/>
        <v>56.66</v>
      </c>
      <c r="CZ6" s="33">
        <f t="shared" si="11"/>
        <v>57.72</v>
      </c>
      <c r="DA6" s="33">
        <f t="shared" si="11"/>
        <v>59.21</v>
      </c>
      <c r="DB6" s="33">
        <f t="shared" si="11"/>
        <v>76.78</v>
      </c>
      <c r="DC6" s="33">
        <f t="shared" si="11"/>
        <v>76.8</v>
      </c>
      <c r="DD6" s="33">
        <f t="shared" si="11"/>
        <v>77.25</v>
      </c>
      <c r="DE6" s="33">
        <f t="shared" si="11"/>
        <v>75.790000000000006</v>
      </c>
      <c r="DF6" s="33">
        <f t="shared" si="11"/>
        <v>77.12</v>
      </c>
      <c r="DG6" s="32" t="str">
        <f>IF(DG7="","",IF(DG7="-","【-】","【"&amp;SUBSTITUTE(TEXT(DG7,"#,##0.00"),"-","△")&amp;"】"))</f>
        <v>【81.06】</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2014</v>
      </c>
      <c r="C7" s="35">
        <v>264075</v>
      </c>
      <c r="D7" s="35">
        <v>47</v>
      </c>
      <c r="E7" s="35">
        <v>18</v>
      </c>
      <c r="F7" s="35">
        <v>0</v>
      </c>
      <c r="G7" s="35">
        <v>0</v>
      </c>
      <c r="H7" s="35" t="s">
        <v>95</v>
      </c>
      <c r="I7" s="35" t="s">
        <v>96</v>
      </c>
      <c r="J7" s="35" t="s">
        <v>97</v>
      </c>
      <c r="K7" s="35" t="s">
        <v>98</v>
      </c>
      <c r="L7" s="35" t="s">
        <v>99</v>
      </c>
      <c r="M7" s="36" t="s">
        <v>100</v>
      </c>
      <c r="N7" s="36" t="s">
        <v>101</v>
      </c>
      <c r="O7" s="36">
        <v>36.83</v>
      </c>
      <c r="P7" s="36">
        <v>100</v>
      </c>
      <c r="Q7" s="36">
        <v>4104</v>
      </c>
      <c r="R7" s="36">
        <v>15555</v>
      </c>
      <c r="S7" s="36">
        <v>303.08999999999997</v>
      </c>
      <c r="T7" s="36">
        <v>51.32</v>
      </c>
      <c r="U7" s="36">
        <v>5680</v>
      </c>
      <c r="V7" s="36">
        <v>297.42</v>
      </c>
      <c r="W7" s="36">
        <v>19.100000000000001</v>
      </c>
      <c r="X7" s="36">
        <v>96.4</v>
      </c>
      <c r="Y7" s="36">
        <v>95.27</v>
      </c>
      <c r="Z7" s="36">
        <v>94.84</v>
      </c>
      <c r="AA7" s="36">
        <v>94.67</v>
      </c>
      <c r="AB7" s="36">
        <v>94.7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292.94</v>
      </c>
      <c r="BF7" s="36">
        <v>272.41000000000003</v>
      </c>
      <c r="BG7" s="36">
        <v>244.43</v>
      </c>
      <c r="BH7" s="36">
        <v>218.34</v>
      </c>
      <c r="BI7" s="36">
        <v>197.62</v>
      </c>
      <c r="BJ7" s="36">
        <v>442.18</v>
      </c>
      <c r="BK7" s="36">
        <v>421.01</v>
      </c>
      <c r="BL7" s="36">
        <v>430.64</v>
      </c>
      <c r="BM7" s="36">
        <v>446.63</v>
      </c>
      <c r="BN7" s="36">
        <v>416.91</v>
      </c>
      <c r="BO7" s="36">
        <v>375.36</v>
      </c>
      <c r="BP7" s="36">
        <v>50.47</v>
      </c>
      <c r="BQ7" s="36">
        <v>52.02</v>
      </c>
      <c r="BR7" s="36">
        <v>52.53</v>
      </c>
      <c r="BS7" s="36">
        <v>55.39</v>
      </c>
      <c r="BT7" s="36">
        <v>56.68</v>
      </c>
      <c r="BU7" s="36">
        <v>61.59</v>
      </c>
      <c r="BV7" s="36">
        <v>58.98</v>
      </c>
      <c r="BW7" s="36">
        <v>58.78</v>
      </c>
      <c r="BX7" s="36">
        <v>58.53</v>
      </c>
      <c r="BY7" s="36">
        <v>57.93</v>
      </c>
      <c r="BZ7" s="36">
        <v>60.44</v>
      </c>
      <c r="CA7" s="36">
        <v>280.38</v>
      </c>
      <c r="CB7" s="36">
        <v>327.36</v>
      </c>
      <c r="CC7" s="36">
        <v>347.3</v>
      </c>
      <c r="CD7" s="36">
        <v>349.7</v>
      </c>
      <c r="CE7" s="36">
        <v>370.25</v>
      </c>
      <c r="CF7" s="36">
        <v>242.92</v>
      </c>
      <c r="CG7" s="36">
        <v>253.84</v>
      </c>
      <c r="CH7" s="36">
        <v>257.02999999999997</v>
      </c>
      <c r="CI7" s="36">
        <v>266.57</v>
      </c>
      <c r="CJ7" s="36">
        <v>276.93</v>
      </c>
      <c r="CK7" s="36">
        <v>267.61</v>
      </c>
      <c r="CL7" s="36">
        <v>36.36</v>
      </c>
      <c r="CM7" s="36">
        <v>32.409999999999997</v>
      </c>
      <c r="CN7" s="36">
        <v>32.9</v>
      </c>
      <c r="CO7" s="36">
        <v>33.43</v>
      </c>
      <c r="CP7" s="36">
        <v>33.020000000000003</v>
      </c>
      <c r="CQ7" s="36">
        <v>57.53</v>
      </c>
      <c r="CR7" s="36">
        <v>60.03</v>
      </c>
      <c r="CS7" s="36">
        <v>61.93</v>
      </c>
      <c r="CT7" s="36">
        <v>58.06</v>
      </c>
      <c r="CU7" s="36">
        <v>59.08</v>
      </c>
      <c r="CV7" s="36">
        <v>57.75</v>
      </c>
      <c r="CW7" s="36">
        <v>51.17</v>
      </c>
      <c r="CX7" s="36">
        <v>54.26</v>
      </c>
      <c r="CY7" s="36">
        <v>56.66</v>
      </c>
      <c r="CZ7" s="36">
        <v>57.72</v>
      </c>
      <c r="DA7" s="36">
        <v>59.21</v>
      </c>
      <c r="DB7" s="36">
        <v>76.78</v>
      </c>
      <c r="DC7" s="36">
        <v>76.8</v>
      </c>
      <c r="DD7" s="36">
        <v>77.25</v>
      </c>
      <c r="DE7" s="36">
        <v>75.790000000000006</v>
      </c>
      <c r="DF7" s="36">
        <v>77.12</v>
      </c>
      <c r="DG7" s="36">
        <v>81.06</v>
      </c>
      <c r="DH7" s="36"/>
      <c r="DI7" s="36"/>
      <c r="DJ7" s="36"/>
      <c r="DK7" s="36"/>
      <c r="DL7" s="36"/>
      <c r="DM7" s="36"/>
      <c r="DN7" s="36"/>
      <c r="DO7" s="36"/>
      <c r="DP7" s="36"/>
      <c r="DQ7" s="36"/>
      <c r="DR7" s="36"/>
      <c r="DS7" s="36"/>
      <c r="DT7" s="36"/>
      <c r="DU7" s="36"/>
      <c r="DV7" s="36"/>
      <c r="DW7" s="36"/>
      <c r="DX7" s="36"/>
      <c r="DY7" s="36"/>
      <c r="DZ7" s="36"/>
      <c r="EA7" s="36"/>
      <c r="EB7" s="36"/>
      <c r="EC7" s="36"/>
      <c r="ED7" s="36" t="s">
        <v>100</v>
      </c>
      <c r="EE7" s="36" t="s">
        <v>100</v>
      </c>
      <c r="EF7" s="36" t="s">
        <v>100</v>
      </c>
      <c r="EG7" s="36" t="s">
        <v>100</v>
      </c>
      <c r="EH7" s="36" t="s">
        <v>100</v>
      </c>
      <c r="EI7" s="36" t="s">
        <v>100</v>
      </c>
      <c r="EJ7" s="36" t="s">
        <v>100</v>
      </c>
      <c r="EK7" s="36" t="s">
        <v>100</v>
      </c>
      <c r="EL7" s="36" t="s">
        <v>100</v>
      </c>
      <c r="EM7" s="36" t="s">
        <v>100</v>
      </c>
      <c r="EN7" s="36" t="s">
        <v>100</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京丹波町</cp:lastModifiedBy>
  <cp:lastPrinted>2016-02-17T02:31:35Z</cp:lastPrinted>
  <dcterms:created xsi:type="dcterms:W3CDTF">2016-02-03T09:25:48Z</dcterms:created>
  <dcterms:modified xsi:type="dcterms:W3CDTF">2016-02-17T02:35:22Z</dcterms:modified>
  <cp:category/>
</cp:coreProperties>
</file>