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
    </mc:Choice>
  </mc:AlternateContent>
  <workbookProtection workbookPassword="B501" lockStructure="1"/>
  <bookViews>
    <workbookView xWindow="0" yWindow="0" windowWidth="19200" windowHeight="125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<sst xmlns="http://schemas.openxmlformats.org/spreadsheetml/2006/main" count="221" uniqueCount="111">
  <si>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</si>
  <si>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</si>
  <si>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</si>
  <si>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</si>
  <si>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</si>
  <si>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</si>
  <si>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</si>
  <si>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</si>
  <si>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</si>
  <si>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</si>
  <si>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</si>
  <si>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</si>
  <si>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</si>
  <si>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</si>
  <si>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</si>
  <si>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</si>
  <si>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</si>
  <si>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</si>
  <si>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</si>
  <si>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</si>
  <si>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</si>
  <si>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</si>
  <si>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</si>
  <si>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</si>
  <si>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</si>
  <si>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</si>
  <si>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</si>
  <si>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</si>
  <si>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</si>
  <si>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</si>
  <si>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</si>
  <si>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</si>
  <si>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</si>
  <si>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</si>
  <si>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</si>
  <si>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</si>
  <si>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</si>
  <si>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</si>
  <si>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</si>
  <si>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</si>
  <si>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</si>
  <si>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</si>
  <si>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</si>
  <si>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</si>
  <si>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</si>
  <si>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</si>
  <si>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</si>
  <si>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</si>
  <si>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</si>
  <si>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</si>
  <si>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</si>
  <si>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</si>
  <si>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</si>
  <si>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</si>
  <si>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</si>
  <si>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</si>
  <si>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</si>
  <si>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</si>
  <si>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</si>
  <si>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</si>
  <si>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</si>
  <si>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</si>
  <si>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</si>
  <si>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</si>
  <si>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</si>
  <si>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</si>
  <si>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</si>
  <si>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</si>
  <si>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</si>
  <si>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</si>
  <si>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</si>
  <si>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</si>
  <si>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</si>
  <si>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</si>
  <si>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</si>
  <si>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</si>
  <si>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</si>
  <si>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</si>
  <si>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</si>
  <si>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</si>
  <si>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</si>
  <si>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</si>
  <si>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</si>
  <si>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</si>
  <si>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</si>
  <si>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</si>
  <si>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</si>
  <si>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</si>
  <si>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</si>
  <si>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</si>
  <si>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</si>
  <si>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</si>
  <si>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</si>
  <si>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</si>
  <si>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</si>
  <si>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</si>
  <si>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京丹波町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</si>
  <si>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</si>
  <si>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</si>
  <si>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</si>
  <si>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</si>
  <si>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</si>
  <si>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</si>
  <si>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</si>
  <si>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</si>
  <si>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</si>
  <si>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</si>
  <si>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</si>
  <si>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処理地域内人口が減少し、老朽化対策コストが増す中、今後も安定した環境保全並びに汚水処理対策を推進するためには、汚水処理経費等の削減に努め、適正な使用料収入の確保を図る必要があります。</t>
    <rPh sb="1" eb="3">
      <t>ショリ</t>
    </rPh>
    <phoneticPr fontId="4"/>
  </si>
  <si>
    <t xml:space="preserve"> 平成２７年３月末現在、処理施設は４地区在り最も早く供用開始の施設は平成４年からです。このため設備の維持管理コストが年々増加し経営を圧迫している現状です。維持管理費の削減のため、農業集落排水施設も含めた統廃合の適否化なども含め検討し、効果的な補修・改築等に取組む計画です。</t>
    <rPh sb="22" eb="23">
      <t>モット</t>
    </rPh>
    <rPh sb="24" eb="25">
      <t>ハヤ</t>
    </rPh>
    <rPh sb="26" eb="28">
      <t>キョウヨウ</t>
    </rPh>
    <rPh sb="28" eb="30">
      <t>カイシ</t>
    </rPh>
    <rPh sb="31" eb="33">
      <t>シセツ</t>
    </rPh>
    <rPh sb="34" eb="36">
      <t>ヘイセイ</t>
    </rPh>
    <rPh sb="37" eb="38">
      <t>ネン</t>
    </rPh>
    <rPh sb="63" eb="65">
      <t>ケイエイ</t>
    </rPh>
    <rPh sb="66" eb="68">
      <t>アッパク</t>
    </rPh>
    <rPh sb="72" eb="74">
      <t>ゲンジョウ</t>
    </rPh>
    <rPh sb="89" eb="91">
      <t>ノウギョウ</t>
    </rPh>
    <rPh sb="91" eb="93">
      <t>シュウラク</t>
    </rPh>
    <rPh sb="93" eb="95">
      <t>ハイスイ</t>
    </rPh>
    <rPh sb="95" eb="97">
      <t>シセツ</t>
    </rPh>
    <rPh sb="98" eb="99">
      <t>フク</t>
    </rPh>
    <rPh sb="113" eb="115">
      <t>ケントウ</t>
    </rPh>
    <phoneticPr fontId="4"/>
  </si>
  <si>
    <t xml:space="preserve"> 本町の経費回収率は、類似団体と比較し平成２２年度で20.61％低く平成２６年度では30.71％とさらに回収率低下が進んでいます。　　　　　　　　　　　　　　　　　　　　　　　　　　　　　　　　　　　これは使用料収入が微増であった中、処理施設修繕費や電気料等の維持管理費が使用料収入の伸びを上回っているためと考えます。　　　　　　　　　　　　　　　　　　　　　　　　　　　　　　　　　　　　　　　　　　　　　　　　　また汚水処理原価においても、類似団体とは平成２２年度には186.56円高かったものが平成２６年度には348.44円と約２倍のコスト高となっています。これは本町の水洗化率が類似団体数値より高位にある中で人口減少が進み、年間有収水量が低下しているため原価高に現れていると考えます。　　　　　　　　　　　　　　　　　　　　　　　　　　　　　　　　　　　　　　　　　　　　　　　　　　　　現在４地区ある処理対象地域の人口減少が今後も続くと予想される中、汚水処理原価はさらに高くなると見込まれます。　　　　　　　　　　　　　　　　　　　　　　　　　　　　　　　　　　　　　　　　このため今後の施設老朽化対策や省力設備への切替え等と併せ施設維持管理コストの一層の削減に努めると共に、今後の経営安定を図る上で使用料体系の見直しも含め収入安定対策を講じていく必要があります。</t>
    <rPh sb="52" eb="54">
      <t>カイシュウ</t>
    </rPh>
    <rPh sb="54" eb="55">
      <t>リツ</t>
    </rPh>
    <rPh sb="55" eb="57">
      <t>テイカ</t>
    </rPh>
    <rPh sb="58" eb="59">
      <t>スス</t>
    </rPh>
    <rPh sb="136" eb="138">
      <t>シヨウ</t>
    </rPh>
    <rPh sb="138" eb="139">
      <t>リョウ</t>
    </rPh>
    <rPh sb="139" eb="141">
      <t>シュウニュウ</t>
    </rPh>
    <rPh sb="142" eb="143">
      <t>ノ</t>
    </rPh>
    <rPh sb="145" eb="147">
      <t>ウワマワ</t>
    </rPh>
    <rPh sb="285" eb="286">
      <t>ホン</t>
    </rPh>
    <rPh sb="286" eb="287">
      <t>マチ</t>
    </rPh>
    <rPh sb="288" eb="291">
      <t>スイセンカ</t>
    </rPh>
    <rPh sb="291" eb="292">
      <t>リツ</t>
    </rPh>
    <rPh sb="293" eb="295">
      <t>ルイジ</t>
    </rPh>
    <rPh sb="295" eb="297">
      <t>ダンタイ</t>
    </rPh>
    <rPh sb="297" eb="299">
      <t>スウチ</t>
    </rPh>
    <rPh sb="301" eb="303">
      <t>コウイ</t>
    </rPh>
    <rPh sb="306" eb="307">
      <t>ナカ</t>
    </rPh>
    <rPh sb="308" eb="310">
      <t>ジンコウ</t>
    </rPh>
    <rPh sb="310" eb="312">
      <t>ゲンショウ</t>
    </rPh>
    <rPh sb="313" eb="314">
      <t>スス</t>
    </rPh>
    <rPh sb="316" eb="318">
      <t>ネンカン</t>
    </rPh>
    <rPh sb="318" eb="319">
      <t>ア</t>
    </rPh>
    <rPh sb="323" eb="325">
      <t>テイカ</t>
    </rPh>
    <rPh sb="331" eb="333">
      <t>ゲンカ</t>
    </rPh>
    <rPh sb="333" eb="334">
      <t>ダカ</t>
    </rPh>
    <rPh sb="335" eb="336">
      <t>アラワ</t>
    </rPh>
    <rPh sb="341" eb="342">
      <t>カンガ</t>
    </rPh>
    <rPh sb="423" eb="425">
      <t>ヨソウ</t>
    </rPh>
    <rPh sb="440" eb="441">
      <t>タカ</t>
    </rPh>
    <rPh sb="445" eb="447">
      <t>ミコ</t>
    </rPh>
    <rPh sb="520" eb="522">
      <t>シセツ</t>
    </rPh>
    <rPh sb="522" eb="524">
      <t>イジ</t>
    </rPh>
    <rPh sb="524" eb="526">
      <t>カンリ</t>
    </rPh>
    <rPh sb="530" eb="532">
      <t>イッソウ</t>
    </rPh>
    <rPh sb="533" eb="535">
      <t>サクゲン</t>
    </rPh>
    <rPh sb="536" eb="537">
      <t>ツト</t>
    </rPh>
    <rPh sb="540" eb="541">
      <t>トモ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</si>
</sst>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497776"/>
        <c:axId val="25749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57497776"/>
        <c:axId val="257498160"/>
      </c:lineChart>
      <c:dateAx>
        <c:axId val="257497776"/>
        <c:scaling>
          <c:orientation val="minMax"/>
        </c:scaling>
        <c:delete val="1"/>
        <c:axPos val="b"/>
        <c:numFmt formatCode="ge" sourceLinked="1"/>
        <c:majorTickMark val="none"/>
        <c:minorTickMark val="none"/>
        <c:tickLblPos val="none"/>
        <c:crossAx val="257498160"/>
        <c:crosses val="autoZero"/>
        <c:auto val="1"/>
        <c:lblOffset val="100"/>
        <c:baseTimeUnit val="years"/>
      </c:dateAx>
      <c:valAx>
        <c:axId val="25749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9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35.869999999999997</c:v>
                </c:pt>
                <c:pt idx="1">
                  <c:v>34.99</c:v>
                </c:pt>
                <c:pt idx="2">
                  <c:v>34.270000000000003</c:v>
                </c:pt>
                <c:pt idx="3">
                  <c:v>34.130000000000003</c:v>
                </c:pt>
                <c:pt idx="4">
                  <c:v>33.53</c:v>
                </c:pt>
              </c:numCache>
            </c:numRef>
          </c:val>
        </c:ser>
        <c:dLbls>
          <c:showLegendKey val="0"/>
          <c:showVal val="0"/>
          <c:showCatName val="0"/>
          <c:showSerName val="0"/>
          <c:showPercent val="0"/>
          <c:showBubbleSize val="0"/>
        </c:dLbls>
        <c:gapWidth val="150"/>
        <c:axId val="258216288"/>
        <c:axId val="25821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58216288"/>
        <c:axId val="258216680"/>
      </c:lineChart>
      <c:dateAx>
        <c:axId val="258216288"/>
        <c:scaling>
          <c:orientation val="minMax"/>
        </c:scaling>
        <c:delete val="1"/>
        <c:axPos val="b"/>
        <c:numFmt formatCode="ge" sourceLinked="1"/>
        <c:majorTickMark val="none"/>
        <c:minorTickMark val="none"/>
        <c:tickLblPos val="none"/>
        <c:crossAx val="258216680"/>
        <c:crosses val="autoZero"/>
        <c:auto val="1"/>
        <c:lblOffset val="100"/>
        <c:baseTimeUnit val="years"/>
      </c:dateAx>
      <c:valAx>
        <c:axId val="25821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87.72</c:v>
                </c:pt>
                <c:pt idx="1">
                  <c:v>89.41</c:v>
                </c:pt>
                <c:pt idx="2">
                  <c:v>90.66</c:v>
                </c:pt>
                <c:pt idx="3">
                  <c:v>91.14</c:v>
                </c:pt>
                <c:pt idx="4">
                  <c:v>91.77</c:v>
                </c:pt>
              </c:numCache>
            </c:numRef>
          </c:val>
        </c:ser>
        <c:dLbls>
          <c:showLegendKey val="0"/>
          <c:showVal val="0"/>
          <c:showCatName val="0"/>
          <c:showSerName val="0"/>
          <c:showPercent val="0"/>
          <c:showBubbleSize val="0"/>
        </c:dLbls>
        <c:gapWidth val="150"/>
        <c:axId val="258217856"/>
        <c:axId val="25821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58217856"/>
        <c:axId val="258218248"/>
      </c:lineChart>
      <c:dateAx>
        <c:axId val="258217856"/>
        <c:scaling>
          <c:orientation val="minMax"/>
        </c:scaling>
        <c:delete val="1"/>
        <c:axPos val="b"/>
        <c:numFmt formatCode="ge" sourceLinked="1"/>
        <c:majorTickMark val="none"/>
        <c:minorTickMark val="none"/>
        <c:tickLblPos val="none"/>
        <c:crossAx val="258218248"/>
        <c:crosses val="autoZero"/>
        <c:auto val="1"/>
        <c:lblOffset val="100"/>
        <c:baseTimeUnit val="years"/>
      </c:dateAx>
      <c:valAx>
        <c:axId val="25821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2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45.08</c:v>
                </c:pt>
                <c:pt idx="1">
                  <c:v>44.85</c:v>
                </c:pt>
                <c:pt idx="2">
                  <c:v>44.47</c:v>
                </c:pt>
                <c:pt idx="3">
                  <c:v>43.33</c:v>
                </c:pt>
                <c:pt idx="4">
                  <c:v>46.29</c:v>
                </c:pt>
              </c:numCache>
            </c:numRef>
          </c:val>
        </c:ser>
        <c:dLbls>
          <c:showLegendKey val="0"/>
          <c:showVal val="0"/>
          <c:showCatName val="0"/>
          <c:showSerName val="0"/>
          <c:showPercent val="0"/>
          <c:showBubbleSize val="0"/>
        </c:dLbls>
        <c:gapWidth val="150"/>
        <c:axId val="257550040"/>
        <c:axId val="25755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550040"/>
        <c:axId val="257552472"/>
      </c:lineChart>
      <c:dateAx>
        <c:axId val="257550040"/>
        <c:scaling>
          <c:orientation val="minMax"/>
        </c:scaling>
        <c:delete val="1"/>
        <c:axPos val="b"/>
        <c:numFmt formatCode="ge" sourceLinked="1"/>
        <c:majorTickMark val="none"/>
        <c:minorTickMark val="none"/>
        <c:tickLblPos val="none"/>
        <c:crossAx val="257552472"/>
        <c:crosses val="autoZero"/>
        <c:auto val="1"/>
        <c:lblOffset val="100"/>
        <c:baseTimeUnit val="years"/>
      </c:dateAx>
      <c:valAx>
        <c:axId val="25755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5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604480"/>
        <c:axId val="2576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604480"/>
        <c:axId val="257613056"/>
      </c:lineChart>
      <c:dateAx>
        <c:axId val="257604480"/>
        <c:scaling>
          <c:orientation val="minMax"/>
        </c:scaling>
        <c:delete val="1"/>
        <c:axPos val="b"/>
        <c:numFmt formatCode="ge" sourceLinked="1"/>
        <c:majorTickMark val="none"/>
        <c:minorTickMark val="none"/>
        <c:tickLblPos val="none"/>
        <c:crossAx val="257613056"/>
        <c:crosses val="autoZero"/>
        <c:auto val="1"/>
        <c:lblOffset val="100"/>
        <c:baseTimeUnit val="years"/>
      </c:dateAx>
      <c:valAx>
        <c:axId val="2576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661088"/>
        <c:axId val="2576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661088"/>
        <c:axId val="257687232"/>
      </c:lineChart>
      <c:dateAx>
        <c:axId val="257661088"/>
        <c:scaling>
          <c:orientation val="minMax"/>
        </c:scaling>
        <c:delete val="1"/>
        <c:axPos val="b"/>
        <c:numFmt formatCode="ge" sourceLinked="1"/>
        <c:majorTickMark val="none"/>
        <c:minorTickMark val="none"/>
        <c:tickLblPos val="none"/>
        <c:crossAx val="257687232"/>
        <c:crosses val="autoZero"/>
        <c:auto val="1"/>
        <c:lblOffset val="100"/>
        <c:baseTimeUnit val="years"/>
      </c:dateAx>
      <c:valAx>
        <c:axId val="2576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691056"/>
        <c:axId val="25769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691056"/>
        <c:axId val="257691448"/>
      </c:lineChart>
      <c:dateAx>
        <c:axId val="257691056"/>
        <c:scaling>
          <c:orientation val="minMax"/>
        </c:scaling>
        <c:delete val="1"/>
        <c:axPos val="b"/>
        <c:numFmt formatCode="ge" sourceLinked="1"/>
        <c:majorTickMark val="none"/>
        <c:minorTickMark val="none"/>
        <c:tickLblPos val="none"/>
        <c:crossAx val="257691448"/>
        <c:crosses val="autoZero"/>
        <c:auto val="1"/>
        <c:lblOffset val="100"/>
        <c:baseTimeUnit val="years"/>
      </c:dateAx>
      <c:valAx>
        <c:axId val="25769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9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692624"/>
        <c:axId val="25769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692624"/>
        <c:axId val="257693016"/>
      </c:lineChart>
      <c:dateAx>
        <c:axId val="257692624"/>
        <c:scaling>
          <c:orientation val="minMax"/>
        </c:scaling>
        <c:delete val="1"/>
        <c:axPos val="b"/>
        <c:numFmt formatCode="ge" sourceLinked="1"/>
        <c:majorTickMark val="none"/>
        <c:minorTickMark val="none"/>
        <c:tickLblPos val="none"/>
        <c:crossAx val="257693016"/>
        <c:crosses val="autoZero"/>
        <c:auto val="1"/>
        <c:lblOffset val="100"/>
        <c:baseTimeUnit val="years"/>
      </c:dateAx>
      <c:valAx>
        <c:axId val="25769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9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2954.52</c:v>
                </c:pt>
                <c:pt idx="1">
                  <c:v>2892.6</c:v>
                </c:pt>
                <c:pt idx="2">
                  <c:v>2775.94</c:v>
                </c:pt>
                <c:pt idx="3">
                  <c:v>2600.88</c:v>
                </c:pt>
                <c:pt idx="4">
                  <c:v>2524.6</c:v>
                </c:pt>
              </c:numCache>
            </c:numRef>
          </c:val>
        </c:ser>
        <c:dLbls>
          <c:showLegendKey val="0"/>
          <c:showVal val="0"/>
          <c:showCatName val="0"/>
          <c:showSerName val="0"/>
          <c:showPercent val="0"/>
          <c:showBubbleSize val="0"/>
        </c:dLbls>
        <c:gapWidth val="150"/>
        <c:axId val="257694192"/>
        <c:axId val="25769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57694192"/>
        <c:axId val="257694584"/>
      </c:lineChart>
      <c:dateAx>
        <c:axId val="257694192"/>
        <c:scaling>
          <c:orientation val="minMax"/>
        </c:scaling>
        <c:delete val="1"/>
        <c:axPos val="b"/>
        <c:numFmt formatCode="ge" sourceLinked="1"/>
        <c:majorTickMark val="none"/>
        <c:minorTickMark val="none"/>
        <c:tickLblPos val="none"/>
        <c:crossAx val="257694584"/>
        <c:crosses val="autoZero"/>
        <c:auto val="1"/>
        <c:lblOffset val="100"/>
        <c:baseTimeUnit val="years"/>
      </c:dateAx>
      <c:valAx>
        <c:axId val="25769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9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38.74</c:v>
                </c:pt>
                <c:pt idx="1">
                  <c:v>36.35</c:v>
                </c:pt>
                <c:pt idx="2">
                  <c:v>35.35</c:v>
                </c:pt>
                <c:pt idx="3">
                  <c:v>37.869999999999997</c:v>
                </c:pt>
                <c:pt idx="4">
                  <c:v>35.85</c:v>
                </c:pt>
              </c:numCache>
            </c:numRef>
          </c:val>
        </c:ser>
        <c:dLbls>
          <c:showLegendKey val="0"/>
          <c:showVal val="0"/>
          <c:showCatName val="0"/>
          <c:showSerName val="0"/>
          <c:showPercent val="0"/>
          <c:showBubbleSize val="0"/>
        </c:dLbls>
        <c:gapWidth val="150"/>
        <c:axId val="257695760"/>
        <c:axId val="25769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57695760"/>
        <c:axId val="257696152"/>
      </c:lineChart>
      <c:dateAx>
        <c:axId val="257695760"/>
        <c:scaling>
          <c:orientation val="minMax"/>
        </c:scaling>
        <c:delete val="1"/>
        <c:axPos val="b"/>
        <c:numFmt formatCode="ge" sourceLinked="1"/>
        <c:majorTickMark val="none"/>
        <c:minorTickMark val="none"/>
        <c:tickLblPos val="none"/>
        <c:crossAx val="257696152"/>
        <c:crosses val="autoZero"/>
        <c:auto val="1"/>
        <c:lblOffset val="100"/>
        <c:baseTimeUnit val="years"/>
      </c:dateAx>
      <c:valAx>
        <c:axId val="25769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9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447.04</c:v>
                </c:pt>
                <c:pt idx="1">
                  <c:v>495.86</c:v>
                </c:pt>
                <c:pt idx="2">
                  <c:v>537.59</c:v>
                </c:pt>
                <c:pt idx="3">
                  <c:v>532.88</c:v>
                </c:pt>
                <c:pt idx="4">
                  <c:v>592.73</c:v>
                </c:pt>
              </c:numCache>
            </c:numRef>
          </c:val>
        </c:ser>
        <c:dLbls>
          <c:showLegendKey val="0"/>
          <c:showVal val="0"/>
          <c:showCatName val="0"/>
          <c:showSerName val="0"/>
          <c:showPercent val="0"/>
          <c:showBubbleSize val="0"/>
        </c:dLbls>
        <c:gapWidth val="150"/>
        <c:axId val="257697328"/>
        <c:axId val="25769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57697328"/>
        <c:axId val="257697720"/>
      </c:lineChart>
      <c:dateAx>
        <c:axId val="257697328"/>
        <c:scaling>
          <c:orientation val="minMax"/>
        </c:scaling>
        <c:delete val="1"/>
        <c:axPos val="b"/>
        <c:numFmt formatCode="ge" sourceLinked="1"/>
        <c:majorTickMark val="none"/>
        <c:minorTickMark val="none"/>
        <c:tickLblPos val="none"/>
        <c:crossAx val="257697720"/>
        <c:crosses val="autoZero"/>
        <c:auto val="1"/>
        <c:lblOffset val="100"/>
        <c:baseTimeUnit val="years"/>
      </c:dateAx>
      <c:valAx>
        <c:axId val="25769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9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京丹波町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15555</v>
      </c>
      <c r="AM8" s="64"/>
      <c r="AN8" s="64"/>
      <c r="AO8" s="64"/>
      <c r="AP8" s="64"/>
      <c r="AQ8" s="64"/>
      <c r="AR8" s="64"/>
      <c r="AS8" s="64"/>
      <c r="AT8" s="63">
        <f>データ!S6</f>
        <v>303.08999999999997</v>
      </c>
      <c r="AU8" s="63"/>
      <c r="AV8" s="63"/>
      <c r="AW8" s="63"/>
      <c r="AX8" s="63"/>
      <c r="AY8" s="63"/>
      <c r="AZ8" s="63"/>
      <c r="BA8" s="63"/>
      <c r="BB8" s="63">
        <f>データ!T6</f>
        <v>51.32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31.46</v>
      </c>
      <c r="Q10" s="63"/>
      <c r="R10" s="63"/>
      <c r="S10" s="63"/>
      <c r="T10" s="63"/>
      <c r="U10" s="63"/>
      <c r="V10" s="63"/>
      <c r="W10" s="63">
        <f>データ!P6</f>
        <v>100</v>
      </c>
      <c r="X10" s="63"/>
      <c r="Y10" s="63"/>
      <c r="Z10" s="63"/>
      <c r="AA10" s="63"/>
      <c r="AB10" s="63"/>
      <c r="AC10" s="63"/>
      <c r="AD10" s="64">
        <f>データ!Q6</f>
        <v>4104</v>
      </c>
      <c r="AE10" s="64"/>
      <c r="AF10" s="64"/>
      <c r="AG10" s="64"/>
      <c r="AH10" s="64"/>
      <c r="AI10" s="64"/>
      <c r="AJ10" s="64"/>
      <c r="AK10" s="2"/>
      <c r="AL10" s="64">
        <f>データ!U6</f>
        <v>4851</v>
      </c>
      <c r="AM10" s="64"/>
      <c r="AN10" s="64"/>
      <c r="AO10" s="64"/>
      <c r="AP10" s="64"/>
      <c r="AQ10" s="64"/>
      <c r="AR10" s="64"/>
      <c r="AS10" s="64"/>
      <c r="AT10" s="63">
        <f>データ!V6</f>
        <v>2.44</v>
      </c>
      <c r="AU10" s="63"/>
      <c r="AV10" s="63"/>
      <c r="AW10" s="63"/>
      <c r="AX10" s="63"/>
      <c r="AY10" s="63"/>
      <c r="AZ10" s="63"/>
      <c r="BA10" s="63"/>
      <c r="BB10" s="63">
        <f>データ!W6</f>
        <v>1988.11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264075</v>
      </c>
      <c r="D6" s="31">
        <f t="shared" si="3"/>
        <v>47</v>
      </c>
      <c r="E6" s="31">
        <f t="shared" si="3"/>
        <v>17</v>
      </c>
      <c r="F6" s="31">
        <f t="shared" si="3"/>
        <v>4</v>
      </c>
      <c r="G6" s="31">
        <f t="shared" si="3"/>
        <v>0</v>
      </c>
      <c r="H6" s="31" t="str">
        <f t="shared" si="3"/>
        <v>京都府　京丹波町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31.46</v>
      </c>
      <c r="P6" s="32">
        <f t="shared" si="3"/>
        <v>100</v>
      </c>
      <c r="Q6" s="32">
        <f t="shared" si="3"/>
        <v>4104</v>
      </c>
      <c r="R6" s="32">
        <f t="shared" si="3"/>
        <v>15555</v>
      </c>
      <c r="S6" s="32">
        <f t="shared" si="3"/>
        <v>303.08999999999997</v>
      </c>
      <c r="T6" s="32">
        <f t="shared" si="3"/>
        <v>51.32</v>
      </c>
      <c r="U6" s="32">
        <f t="shared" si="3"/>
        <v>4851</v>
      </c>
      <c r="V6" s="32">
        <f t="shared" si="3"/>
        <v>2.44</v>
      </c>
      <c r="W6" s="32">
        <f t="shared" si="3"/>
        <v>1988.11</v>
      </c>
      <c r="X6" s="33">
        <f>IF(X7="",NA(),X7)</f>
        <v>45.08</v>
      </c>
      <c r="Y6" s="33">
        <f t="shared" ref="Y6:AG6" si="4">IF(Y7="",NA(),Y7)</f>
        <v>44.85</v>
      </c>
      <c r="Z6" s="33">
        <f t="shared" si="4"/>
        <v>44.47</v>
      </c>
      <c r="AA6" s="33">
        <f t="shared" si="4"/>
        <v>43.33</v>
      </c>
      <c r="AB6" s="33">
        <f t="shared" si="4"/>
        <v>46.29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2954.52</v>
      </c>
      <c r="BF6" s="33">
        <f t="shared" ref="BF6:BN6" si="7">IF(BF7="",NA(),BF7)</f>
        <v>2892.6</v>
      </c>
      <c r="BG6" s="33">
        <f t="shared" si="7"/>
        <v>2775.94</v>
      </c>
      <c r="BH6" s="33">
        <f t="shared" si="7"/>
        <v>2600.88</v>
      </c>
      <c r="BI6" s="33">
        <f t="shared" si="7"/>
        <v>2524.6</v>
      </c>
      <c r="BJ6" s="33">
        <f t="shared" si="7"/>
        <v>1812.65</v>
      </c>
      <c r="BK6" s="33">
        <f t="shared" si="7"/>
        <v>1764.87</v>
      </c>
      <c r="BL6" s="33">
        <f t="shared" si="7"/>
        <v>1622.51</v>
      </c>
      <c r="BM6" s="33">
        <f t="shared" si="7"/>
        <v>1569.13</v>
      </c>
      <c r="BN6" s="33">
        <f t="shared" si="7"/>
        <v>1436</v>
      </c>
      <c r="BO6" s="32" t="str">
        <f>IF(BO7="","",IF(BO7="-","【-】","【"&amp;SUBSTITUTE(TEXT(BO7,"#,##0.00"),"-","△")&amp;"】"))</f>
        <v>【1,479.31】</v>
      </c>
      <c r="BP6" s="33">
        <f>IF(BP7="",NA(),BP7)</f>
        <v>38.74</v>
      </c>
      <c r="BQ6" s="33">
        <f t="shared" ref="BQ6:BY6" si="8">IF(BQ7="",NA(),BQ7)</f>
        <v>36.35</v>
      </c>
      <c r="BR6" s="33">
        <f t="shared" si="8"/>
        <v>35.35</v>
      </c>
      <c r="BS6" s="33">
        <f t="shared" si="8"/>
        <v>37.869999999999997</v>
      </c>
      <c r="BT6" s="33">
        <f t="shared" si="8"/>
        <v>35.85</v>
      </c>
      <c r="BU6" s="33">
        <f t="shared" si="8"/>
        <v>59.35</v>
      </c>
      <c r="BV6" s="33">
        <f t="shared" si="8"/>
        <v>60.75</v>
      </c>
      <c r="BW6" s="33">
        <f t="shared" si="8"/>
        <v>62.83</v>
      </c>
      <c r="BX6" s="33">
        <f t="shared" si="8"/>
        <v>64.63</v>
      </c>
      <c r="BY6" s="33">
        <f t="shared" si="8"/>
        <v>66.56</v>
      </c>
      <c r="BZ6" s="32" t="str">
        <f>IF(BZ7="","",IF(BZ7="-","【-】","【"&amp;SUBSTITUTE(TEXT(BZ7,"#,##0.00"),"-","△")&amp;"】"))</f>
        <v>【63.50】</v>
      </c>
      <c r="CA6" s="33">
        <f>IF(CA7="",NA(),CA7)</f>
        <v>447.04</v>
      </c>
      <c r="CB6" s="33">
        <f t="shared" ref="CB6:CJ6" si="9">IF(CB7="",NA(),CB7)</f>
        <v>495.86</v>
      </c>
      <c r="CC6" s="33">
        <f t="shared" si="9"/>
        <v>537.59</v>
      </c>
      <c r="CD6" s="33">
        <f t="shared" si="9"/>
        <v>532.88</v>
      </c>
      <c r="CE6" s="33">
        <f t="shared" si="9"/>
        <v>592.73</v>
      </c>
      <c r="CF6" s="33">
        <f t="shared" si="9"/>
        <v>260.48</v>
      </c>
      <c r="CG6" s="33">
        <f t="shared" si="9"/>
        <v>256</v>
      </c>
      <c r="CH6" s="33">
        <f t="shared" si="9"/>
        <v>250.43</v>
      </c>
      <c r="CI6" s="33">
        <f t="shared" si="9"/>
        <v>245.75</v>
      </c>
      <c r="CJ6" s="33">
        <f t="shared" si="9"/>
        <v>244.29</v>
      </c>
      <c r="CK6" s="32" t="str">
        <f>IF(CK7="","",IF(CK7="-","【-】","【"&amp;SUBSTITUTE(TEXT(CK7,"#,##0.00"),"-","△")&amp;"】"))</f>
        <v>【253.12】</v>
      </c>
      <c r="CL6" s="33">
        <f>IF(CL7="",NA(),CL7)</f>
        <v>35.869999999999997</v>
      </c>
      <c r="CM6" s="33">
        <f t="shared" ref="CM6:CU6" si="10">IF(CM7="",NA(),CM7)</f>
        <v>34.99</v>
      </c>
      <c r="CN6" s="33">
        <f t="shared" si="10"/>
        <v>34.270000000000003</v>
      </c>
      <c r="CO6" s="33">
        <f t="shared" si="10"/>
        <v>34.130000000000003</v>
      </c>
      <c r="CP6" s="33">
        <f t="shared" si="10"/>
        <v>33.53</v>
      </c>
      <c r="CQ6" s="33">
        <f t="shared" si="10"/>
        <v>40.56</v>
      </c>
      <c r="CR6" s="33">
        <f t="shared" si="10"/>
        <v>41.59</v>
      </c>
      <c r="CS6" s="33">
        <f t="shared" si="10"/>
        <v>42.31</v>
      </c>
      <c r="CT6" s="33">
        <f t="shared" si="10"/>
        <v>43.65</v>
      </c>
      <c r="CU6" s="33">
        <f t="shared" si="10"/>
        <v>43.58</v>
      </c>
      <c r="CV6" s="32" t="str">
        <f>IF(CV7="","",IF(CV7="-","【-】","【"&amp;SUBSTITUTE(TEXT(CV7,"#,##0.00"),"-","△")&amp;"】"))</f>
        <v>【41.06】</v>
      </c>
      <c r="CW6" s="33">
        <f>IF(CW7="",NA(),CW7)</f>
        <v>87.72</v>
      </c>
      <c r="CX6" s="33">
        <f t="shared" ref="CX6:DF6" si="11">IF(CX7="",NA(),CX7)</f>
        <v>89.41</v>
      </c>
      <c r="CY6" s="33">
        <f t="shared" si="11"/>
        <v>90.66</v>
      </c>
      <c r="CZ6" s="33">
        <f t="shared" si="11"/>
        <v>91.14</v>
      </c>
      <c r="DA6" s="33">
        <f t="shared" si="11"/>
        <v>91.77</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264075</v>
      </c>
      <c r="D7" s="35">
        <v>47</v>
      </c>
      <c r="E7" s="35">
        <v>17</v>
      </c>
      <c r="F7" s="35">
        <v>4</v>
      </c>
      <c r="G7" s="35">
        <v>0</v>
      </c>
      <c r="H7" s="35" t="s">
        <v>96</v>
      </c>
      <c r="I7" s="35" t="s">
        <v>97</v>
      </c>
      <c r="J7" s="35" t="s">
        <v>98</v>
      </c>
      <c r="K7" s="35" t="s">
        <v>99</v>
      </c>
      <c r="L7" s="35" t="s">
        <v>100</v>
      </c>
      <c r="M7" s="36" t="s">
        <v>101</v>
      </c>
      <c r="N7" s="36" t="s">
        <v>102</v>
      </c>
      <c r="O7" s="36">
        <v>31.46</v>
      </c>
      <c r="P7" s="36">
        <v>100</v>
      </c>
      <c r="Q7" s="36">
        <v>4104</v>
      </c>
      <c r="R7" s="36">
        <v>15555</v>
      </c>
      <c r="S7" s="36">
        <v>303.08999999999997</v>
      </c>
      <c r="T7" s="36">
        <v>51.32</v>
      </c>
      <c r="U7" s="36">
        <v>4851</v>
      </c>
      <c r="V7" s="36">
        <v>2.44</v>
      </c>
      <c r="W7" s="36">
        <v>1988.11</v>
      </c>
      <c r="X7" s="36">
        <v>45.08</v>
      </c>
      <c r="Y7" s="36">
        <v>44.85</v>
      </c>
      <c r="Z7" s="36">
        <v>44.47</v>
      </c>
      <c r="AA7" s="36">
        <v>43.33</v>
      </c>
      <c r="AB7" s="36">
        <v>46.29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2954.52</v>
      </c>
      <c r="BF7" s="36">
        <v>2892.6</v>
      </c>
      <c r="BG7" s="36">
        <v>2775.94</v>
      </c>
      <c r="BH7" s="36">
        <v>2600.88</v>
      </c>
      <c r="BI7" s="36">
        <v>2524.6</v>
      </c>
      <c r="BJ7" s="36">
        <v>1812.65</v>
      </c>
      <c r="BK7" s="36">
        <v>1764.87</v>
      </c>
      <c r="BL7" s="36">
        <v>1622.51</v>
      </c>
      <c r="BM7" s="36">
        <v>1569.13</v>
      </c>
      <c r="BN7" s="36">
        <v>1436</v>
      </c>
      <c r="BO7" s="36">
        <v>1479.31</v>
      </c>
      <c r="BP7" s="36">
        <v>38.74</v>
      </c>
      <c r="BQ7" s="36">
        <v>36.35</v>
      </c>
      <c r="BR7" s="36">
        <v>35.35</v>
      </c>
      <c r="BS7" s="36">
        <v>37.869999999999997</v>
      </c>
      <c r="BT7" s="36">
        <v>35.85</v>
      </c>
      <c r="BU7" s="36">
        <v>59.35</v>
      </c>
      <c r="BV7" s="36">
        <v>60.75</v>
      </c>
      <c r="BW7" s="36">
        <v>62.83</v>
      </c>
      <c r="BX7" s="36">
        <v>64.63</v>
      </c>
      <c r="BY7" s="36">
        <v>66.56</v>
      </c>
      <c r="BZ7" s="36">
        <v>63.5</v>
      </c>
      <c r="CA7" s="36">
        <v>447.04</v>
      </c>
      <c r="CB7" s="36">
        <v>495.86</v>
      </c>
      <c r="CC7" s="36">
        <v>537.59</v>
      </c>
      <c r="CD7" s="36">
        <v>532.88</v>
      </c>
      <c r="CE7" s="36">
        <v>592.73</v>
      </c>
      <c r="CF7" s="36">
        <v>260.48</v>
      </c>
      <c r="CG7" s="36">
        <v>256</v>
      </c>
      <c r="CH7" s="36">
        <v>250.43</v>
      </c>
      <c r="CI7" s="36">
        <v>245.75</v>
      </c>
      <c r="CJ7" s="36">
        <v>244.29</v>
      </c>
      <c r="CK7" s="36">
        <v>253.12</v>
      </c>
      <c r="CL7" s="36">
        <v>35.869999999999997</v>
      </c>
      <c r="CM7" s="36">
        <v>34.99</v>
      </c>
      <c r="CN7" s="36">
        <v>34.270000000000003</v>
      </c>
      <c r="CO7" s="36">
        <v>34.130000000000003</v>
      </c>
      <c r="CP7" s="36">
        <v>33.53</v>
      </c>
      <c r="CQ7" s="36">
        <v>40.56</v>
      </c>
      <c r="CR7" s="36">
        <v>41.59</v>
      </c>
      <c r="CS7" s="36">
        <v>42.31</v>
      </c>
      <c r="CT7" s="36">
        <v>43.65</v>
      </c>
      <c r="CU7" s="36">
        <v>43.58</v>
      </c>
      <c r="CV7" s="36">
        <v>41.06</v>
      </c>
      <c r="CW7" s="36">
        <v>87.72</v>
      </c>
      <c r="CX7" s="36">
        <v>89.41</v>
      </c>
      <c r="CY7" s="36">
        <v>90.66</v>
      </c>
      <c r="CZ7" s="36">
        <v>91.14</v>
      </c>
      <c r="DA7" s="36">
        <v>91.77</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京丹波町</cp:lastModifiedBy>
  <cp:lastPrinted>2016-02-22T02:22:44Z</cp:lastPrinted>
  <dcterms:created xsi:type="dcterms:W3CDTF">2016-02-03T09:04:59Z</dcterms:created>
  <dcterms:modified xsi:type="dcterms:W3CDTF">2016-02-22T02:58:27Z</dcterms:modified>
  <cp:category/>
</cp:coreProperties>
</file>