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9320" windowHeight="723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J10" i="4" s="1"/>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<sst xmlns="http://schemas.openxmlformats.org/spreadsheetml/2006/main" count="218" uniqueCount="108">
  <si>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</si>
  <si>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</si>
  <si>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</si>
  <si>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</si>
  <si>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</si>
  <si>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</si>
  <si>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</si>
  <si>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</si>
  <si>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</si>
  <si>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</si>
  <si>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</si>
  <si>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</si>
  <si>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</si>
  <si>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</si>
  <si>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</si>
  <si>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</si>
  <si>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</si>
  <si>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</si>
  <si>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</si>
  <si>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</si>
  <si>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</si>
  <si>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</si>
  <si>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</si>
  <si>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</si>
  <si>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</si>
  <si>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</si>
  <si>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</si>
  <si>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</si>
  <si>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</si>
  <si>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</si>
  <si>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</si>
  <si>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</si>
  <si>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</si>
  <si>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</si>
  <si>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</si>
  <si>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</si>
  <si>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</si>
  <si>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</si>
  <si>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</si>
  <si>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</si>
  <si>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</si>
  <si>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</si>
  <si>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</si>
  <si>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</si>
  <si>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</si>
  <si>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</si>
  <si>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</si>
  <si>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</si>
  <si>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</si>
  <si>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</si>
  <si>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</si>
  <si>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</si>
  <si>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</si>
  <si>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</si>
  <si>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</si>
  <si>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</si>
  <si>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</si>
  <si>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</si>
  <si>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</si>
  <si>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</si>
  <si>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</si>
  <si>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</si>
  <si>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</si>
  <si>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</si>
  <si>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</si>
  <si>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</si>
  <si>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</si>
  <si>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</si>
  <si>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</si>
  <si>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</si>
  <si>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</si>
  <si>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</si>
  <si>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</si>
  <si>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</si>
  <si>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</si>
  <si>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</si>
  <si>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</si>
  <si>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</si>
  <si>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</si>
  <si>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</si>
  <si>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</si>
  <si>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</si>
  <si>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</si>
  <si>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</si>
  <si>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</si>
  <si>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</si>
  <si>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</si>
  <si>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</si>
  <si>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</si>
  <si>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</si>
  <si>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</si>
  <si>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</si>
  <si>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</si>
  <si>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南山城村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</si>
  <si>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</si>
  <si>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</si>
  <si>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</si>
  <si>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</si>
  <si>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</si>
  <si>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</si>
  <si>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</si>
  <si>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</si>
  <si>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</si>
  <si>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</si>
  <si>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</si>
  <si>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南山城村においては、人口の減少による水道料金の収入の減少等により給水収入のみでは赤字で、一般会計からの繰入金で補填しているのが現状である。　　　　　　　　　　　　　　　　　　
　また山間部に点在する集落への給水では配水距離が長い事や高低差がある為ポンプ施設が多く必要になることで給水原価が高額になっている。　　　　　　　　　　　　　　　　　　　　
　今後の経営については施設の効率化の検討や維持管理費削減等に努める必要があると考えている。　　　　　　　　　　　　　　　　　</t>
    <rPh sb="0" eb="4">
      <t>ミナミヤマシロムラ</t>
    </rPh>
    <rPh sb="10" eb="12">
      <t>ジンコウ</t>
    </rPh>
    <rPh sb="13" eb="15">
      <t>ゲンショウ</t>
    </rPh>
    <rPh sb="18" eb="20">
      <t>スイドウ</t>
    </rPh>
    <rPh sb="20" eb="22">
      <t>リョウキン</t>
    </rPh>
    <rPh sb="23" eb="25">
      <t>シュウニュウ</t>
    </rPh>
    <rPh sb="26" eb="28">
      <t>ゲンショウ</t>
    </rPh>
    <rPh sb="28" eb="29">
      <t>トウ</t>
    </rPh>
    <rPh sb="32" eb="34">
      <t>キュウスイ</t>
    </rPh>
    <rPh sb="34" eb="36">
      <t>シュウニュウ</t>
    </rPh>
    <rPh sb="40" eb="42">
      <t>アカジ</t>
    </rPh>
    <rPh sb="44" eb="46">
      <t>イッパン</t>
    </rPh>
    <rPh sb="46" eb="48">
      <t>カイケイ</t>
    </rPh>
    <rPh sb="51" eb="53">
      <t>クリイレ</t>
    </rPh>
    <rPh sb="53" eb="54">
      <t>キン</t>
    </rPh>
    <rPh sb="55" eb="57">
      <t>ホテン</t>
    </rPh>
    <rPh sb="63" eb="65">
      <t>ゲンジョウ</t>
    </rPh>
    <rPh sb="91" eb="94">
      <t>サンカンブ</t>
    </rPh>
    <rPh sb="95" eb="97">
      <t>テンザイ</t>
    </rPh>
    <rPh sb="99" eb="101">
      <t>シュウラク</t>
    </rPh>
    <rPh sb="103" eb="105">
      <t>キュウスイ</t>
    </rPh>
    <rPh sb="107" eb="109">
      <t>ハイスイ</t>
    </rPh>
    <rPh sb="109" eb="111">
      <t>キョリ</t>
    </rPh>
    <rPh sb="112" eb="113">
      <t>ナガ</t>
    </rPh>
    <rPh sb="114" eb="115">
      <t>コト</t>
    </rPh>
    <rPh sb="116" eb="119">
      <t>コウテイサ</t>
    </rPh>
    <rPh sb="122" eb="123">
      <t>タメ</t>
    </rPh>
    <rPh sb="126" eb="128">
      <t>シセツ</t>
    </rPh>
    <rPh sb="129" eb="130">
      <t>オオ</t>
    </rPh>
    <rPh sb="131" eb="133">
      <t>ヒツヨウ</t>
    </rPh>
    <rPh sb="139" eb="141">
      <t>キュウスイ</t>
    </rPh>
    <rPh sb="141" eb="143">
      <t>ゲンカ</t>
    </rPh>
    <rPh sb="144" eb="146">
      <t>コウガク</t>
    </rPh>
    <rPh sb="175" eb="177">
      <t>コンゴ</t>
    </rPh>
    <rPh sb="178" eb="180">
      <t>ケイエイ</t>
    </rPh>
    <rPh sb="185" eb="187">
      <t>シセツ</t>
    </rPh>
    <rPh sb="188" eb="191">
      <t>コウリツカ</t>
    </rPh>
    <rPh sb="192" eb="194">
      <t>ケントウ</t>
    </rPh>
    <rPh sb="195" eb="197">
      <t>イジ</t>
    </rPh>
    <rPh sb="197" eb="199">
      <t>カンリ</t>
    </rPh>
    <rPh sb="199" eb="200">
      <t>ヒ</t>
    </rPh>
    <rPh sb="200" eb="203">
      <t>サクゲントウ</t>
    </rPh>
    <rPh sb="204" eb="205">
      <t>ツト</t>
    </rPh>
    <rPh sb="207" eb="209">
      <t>ヒツヨウ</t>
    </rPh>
    <rPh sb="213" eb="214">
      <t>カンガ</t>
    </rPh>
    <phoneticPr fontId="4"/>
  </si>
  <si>
    <t>　管路更新済の中央簡易水道に対し、高尾簡易水道は財政的な事情により設備更新が行われていない。
　高尾簡易水道は稼動後３０年以上経過しており、管路については漏水も多発している。今後は浄水場・管路の設備更新をすすめていく必要がある。</t>
    <rPh sb="1" eb="3">
      <t>カンロ</t>
    </rPh>
    <rPh sb="3" eb="5">
      <t>コウシン</t>
    </rPh>
    <rPh sb="5" eb="6">
      <t>ス</t>
    </rPh>
    <rPh sb="7" eb="9">
      <t>チュウオウ</t>
    </rPh>
    <rPh sb="9" eb="11">
      <t>カンイ</t>
    </rPh>
    <rPh sb="11" eb="13">
      <t>スイドウ</t>
    </rPh>
    <rPh sb="14" eb="15">
      <t>タイ</t>
    </rPh>
    <rPh sb="17" eb="19">
      <t>タカオ</t>
    </rPh>
    <rPh sb="19" eb="21">
      <t>カンイ</t>
    </rPh>
    <rPh sb="21" eb="23">
      <t>スイドウ</t>
    </rPh>
    <rPh sb="24" eb="27">
      <t>ザイセイテキ</t>
    </rPh>
    <rPh sb="28" eb="30">
      <t>ジジョウ</t>
    </rPh>
    <rPh sb="33" eb="35">
      <t>セツビ</t>
    </rPh>
    <rPh sb="35" eb="37">
      <t>コウシン</t>
    </rPh>
    <rPh sb="38" eb="39">
      <t>オコナ</t>
    </rPh>
    <rPh sb="48" eb="50">
      <t>タカオ</t>
    </rPh>
    <rPh sb="50" eb="52">
      <t>カンイ</t>
    </rPh>
    <rPh sb="52" eb="54">
      <t>スイドウ</t>
    </rPh>
    <rPh sb="55" eb="57">
      <t>カドウ</t>
    </rPh>
    <rPh sb="57" eb="58">
      <t>ゴ</t>
    </rPh>
    <rPh sb="60" eb="61">
      <t>ネン</t>
    </rPh>
    <rPh sb="61" eb="63">
      <t>イジョウ</t>
    </rPh>
    <rPh sb="63" eb="65">
      <t>ケイカ</t>
    </rPh>
    <rPh sb="70" eb="72">
      <t>カンロ</t>
    </rPh>
    <rPh sb="77" eb="79">
      <t>ロウスイ</t>
    </rPh>
    <rPh sb="80" eb="82">
      <t>タハツ</t>
    </rPh>
    <rPh sb="87" eb="89">
      <t>コンゴ</t>
    </rPh>
    <rPh sb="90" eb="92">
      <t>ジョウスイ</t>
    </rPh>
    <rPh sb="92" eb="93">
      <t>ジョウ</t>
    </rPh>
    <rPh sb="94" eb="96">
      <t>カンロ</t>
    </rPh>
    <rPh sb="97" eb="99">
      <t>セツビ</t>
    </rPh>
    <rPh sb="99" eb="101">
      <t>コウシン</t>
    </rPh>
    <rPh sb="108" eb="110">
      <t>ヒツヨウ</t>
    </rPh>
    <phoneticPr fontId="4"/>
  </si>
  <si>
    <t>　人口の減少がすすむ中で、水道事業の継続の為今後は浄水場の統合を含め、いかに収益をあげ効率的に運営していくかを考えていく必要がある。　　　　　　　　　　　　　　
　高尾簡易水道は稼動してから３０年以上経過しているので、浄水場や管路を含めた設備更新が喫緊の課題と考えている。　　　　　　　　　　　　　　　　</t>
    <rPh sb="1" eb="3">
      <t>ジンコウ</t>
    </rPh>
    <rPh sb="4" eb="6">
      <t>ゲンショウ</t>
    </rPh>
    <rPh sb="10" eb="11">
      <t>ナカ</t>
    </rPh>
    <rPh sb="13" eb="15">
      <t>スイドウ</t>
    </rPh>
    <rPh sb="15" eb="17">
      <t>ジギョウ</t>
    </rPh>
    <rPh sb="18" eb="20">
      <t>ケイゾク</t>
    </rPh>
    <rPh sb="21" eb="22">
      <t>タメ</t>
    </rPh>
    <rPh sb="22" eb="24">
      <t>コンゴ</t>
    </rPh>
    <rPh sb="25" eb="27">
      <t>ジョウスイ</t>
    </rPh>
    <rPh sb="27" eb="28">
      <t>ジョウ</t>
    </rPh>
    <rPh sb="29" eb="31">
      <t>トウゴウ</t>
    </rPh>
    <rPh sb="32" eb="33">
      <t>フク</t>
    </rPh>
    <rPh sb="38" eb="40">
      <t>シュウエキ</t>
    </rPh>
    <rPh sb="43" eb="46">
      <t>コウリツテキ</t>
    </rPh>
    <rPh sb="47" eb="49">
      <t>ウンエイ</t>
    </rPh>
    <rPh sb="55" eb="56">
      <t>カンガ</t>
    </rPh>
    <rPh sb="60" eb="62">
      <t>ヒツヨウ</t>
    </rPh>
    <rPh sb="82" eb="84">
      <t>タカオ</t>
    </rPh>
    <rPh sb="84" eb="86">
      <t>カンイ</t>
    </rPh>
    <rPh sb="86" eb="88">
      <t>スイドウ</t>
    </rPh>
    <rPh sb="89" eb="91">
      <t>カドウ</t>
    </rPh>
    <rPh sb="97" eb="98">
      <t>ネン</t>
    </rPh>
    <rPh sb="98" eb="100">
      <t>イジョウ</t>
    </rPh>
    <rPh sb="100" eb="102">
      <t>ケイカ</t>
    </rPh>
    <rPh sb="109" eb="111">
      <t>ジョウスイ</t>
    </rPh>
    <rPh sb="111" eb="112">
      <t>ジョウ</t>
    </rPh>
    <rPh sb="113" eb="115">
      <t>カンロ</t>
    </rPh>
    <rPh sb="116" eb="117">
      <t>フク</t>
    </rPh>
    <rPh sb="119" eb="121">
      <t>セツビ</t>
    </rPh>
    <rPh sb="121" eb="123">
      <t>コウシン</t>
    </rPh>
    <rPh sb="124" eb="126">
      <t>キッキン</t>
    </rPh>
    <rPh sb="127" eb="129">
      <t>カダイ</t>
    </rPh>
    <rPh sb="130" eb="13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</si>
</sst>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215424"/>
        <c:axId val="806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80215424"/>
        <c:axId val="80643584"/>
      </c:lineChart>
      <c:dateAx>
        <c:axId val="80215424"/>
        <c:scaling>
          <c:orientation val="minMax"/>
        </c:scaling>
        <c:delete val="1"/>
        <c:axPos val="b"/>
        <c:numFmt formatCode="ge" sourceLinked="1"/>
        <c:majorTickMark val="none"/>
        <c:minorTickMark val="none"/>
        <c:tickLblPos val="none"/>
        <c:crossAx val="80643584"/>
        <c:crosses val="autoZero"/>
        <c:auto val="1"/>
        <c:lblOffset val="100"/>
        <c:baseTimeUnit val="years"/>
      </c:dateAx>
      <c:valAx>
        <c:axId val="806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49.89</c:v>
                </c:pt>
                <c:pt idx="1">
                  <c:v>46.17</c:v>
                </c:pt>
                <c:pt idx="2">
                  <c:v>45.8</c:v>
                </c:pt>
                <c:pt idx="3">
                  <c:v>45.06</c:v>
                </c:pt>
                <c:pt idx="4">
                  <c:v>43.45</c:v>
                </c:pt>
              </c:numCache>
            </c:numRef>
          </c:val>
        </c:ser>
        <c:dLbls>
          <c:showLegendKey val="0"/>
          <c:showVal val="0"/>
          <c:showCatName val="0"/>
          <c:showSerName val="0"/>
          <c:showPercent val="0"/>
          <c:showBubbleSize val="0"/>
        </c:dLbls>
        <c:gapWidth val="150"/>
        <c:axId val="81326080"/>
        <c:axId val="813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81326080"/>
        <c:axId val="81328000"/>
      </c:lineChart>
      <c:dateAx>
        <c:axId val="81326080"/>
        <c:scaling>
          <c:orientation val="minMax"/>
        </c:scaling>
        <c:delete val="1"/>
        <c:axPos val="b"/>
        <c:numFmt formatCode="ge" sourceLinked="1"/>
        <c:majorTickMark val="none"/>
        <c:minorTickMark val="none"/>
        <c:tickLblPos val="none"/>
        <c:crossAx val="81328000"/>
        <c:crosses val="autoZero"/>
        <c:auto val="1"/>
        <c:lblOffset val="100"/>
        <c:baseTimeUnit val="years"/>
      </c:dateAx>
      <c:valAx>
        <c:axId val="813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93.75</c:v>
                </c:pt>
                <c:pt idx="1">
                  <c:v>98.1</c:v>
                </c:pt>
                <c:pt idx="2">
                  <c:v>97.19</c:v>
                </c:pt>
                <c:pt idx="3">
                  <c:v>96.36</c:v>
                </c:pt>
                <c:pt idx="4">
                  <c:v>95.82</c:v>
                </c:pt>
              </c:numCache>
            </c:numRef>
          </c:val>
        </c:ser>
        <c:dLbls>
          <c:showLegendKey val="0"/>
          <c:showVal val="0"/>
          <c:showCatName val="0"/>
          <c:showSerName val="0"/>
          <c:showPercent val="0"/>
          <c:showBubbleSize val="0"/>
        </c:dLbls>
        <c:gapWidth val="150"/>
        <c:axId val="81341824"/>
        <c:axId val="813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81341824"/>
        <c:axId val="81364480"/>
      </c:lineChart>
      <c:dateAx>
        <c:axId val="81341824"/>
        <c:scaling>
          <c:orientation val="minMax"/>
        </c:scaling>
        <c:delete val="1"/>
        <c:axPos val="b"/>
        <c:numFmt formatCode="ge" sourceLinked="1"/>
        <c:majorTickMark val="none"/>
        <c:minorTickMark val="none"/>
        <c:tickLblPos val="none"/>
        <c:crossAx val="81364480"/>
        <c:crosses val="autoZero"/>
        <c:auto val="1"/>
        <c:lblOffset val="100"/>
        <c:baseTimeUnit val="years"/>
      </c:dateAx>
      <c:valAx>
        <c:axId val="813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67.88</c:v>
                </c:pt>
                <c:pt idx="1">
                  <c:v>60.53</c:v>
                </c:pt>
                <c:pt idx="2">
                  <c:v>58.97</c:v>
                </c:pt>
                <c:pt idx="3">
                  <c:v>58.21</c:v>
                </c:pt>
                <c:pt idx="4">
                  <c:v>62.3</c:v>
                </c:pt>
              </c:numCache>
            </c:numRef>
          </c:val>
        </c:ser>
        <c:dLbls>
          <c:showLegendKey val="0"/>
          <c:showVal val="0"/>
          <c:showCatName val="0"/>
          <c:showSerName val="0"/>
          <c:showPercent val="0"/>
          <c:showBubbleSize val="0"/>
        </c:dLbls>
        <c:gapWidth val="150"/>
        <c:axId val="80886784"/>
        <c:axId val="808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80886784"/>
        <c:axId val="80893056"/>
      </c:lineChart>
      <c:dateAx>
        <c:axId val="80886784"/>
        <c:scaling>
          <c:orientation val="minMax"/>
        </c:scaling>
        <c:delete val="1"/>
        <c:axPos val="b"/>
        <c:numFmt formatCode="ge" sourceLinked="1"/>
        <c:majorTickMark val="none"/>
        <c:minorTickMark val="none"/>
        <c:tickLblPos val="none"/>
        <c:crossAx val="80893056"/>
        <c:crosses val="autoZero"/>
        <c:auto val="1"/>
        <c:lblOffset val="100"/>
        <c:baseTimeUnit val="years"/>
      </c:dateAx>
      <c:valAx>
        <c:axId val="808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931456"/>
        <c:axId val="810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931456"/>
        <c:axId val="81003264"/>
      </c:lineChart>
      <c:dateAx>
        <c:axId val="80931456"/>
        <c:scaling>
          <c:orientation val="minMax"/>
        </c:scaling>
        <c:delete val="1"/>
        <c:axPos val="b"/>
        <c:numFmt formatCode="ge" sourceLinked="1"/>
        <c:majorTickMark val="none"/>
        <c:minorTickMark val="none"/>
        <c:tickLblPos val="none"/>
        <c:crossAx val="81003264"/>
        <c:crosses val="autoZero"/>
        <c:auto val="1"/>
        <c:lblOffset val="100"/>
        <c:baseTimeUnit val="years"/>
      </c:dateAx>
      <c:valAx>
        <c:axId val="810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029376"/>
        <c:axId val="810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29376"/>
        <c:axId val="81035648"/>
      </c:lineChart>
      <c:dateAx>
        <c:axId val="81029376"/>
        <c:scaling>
          <c:orientation val="minMax"/>
        </c:scaling>
        <c:delete val="1"/>
        <c:axPos val="b"/>
        <c:numFmt formatCode="ge" sourceLinked="1"/>
        <c:majorTickMark val="none"/>
        <c:minorTickMark val="none"/>
        <c:tickLblPos val="none"/>
        <c:crossAx val="81035648"/>
        <c:crosses val="autoZero"/>
        <c:auto val="1"/>
        <c:lblOffset val="100"/>
        <c:baseTimeUnit val="years"/>
      </c:dateAx>
      <c:valAx>
        <c:axId val="810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078528"/>
        <c:axId val="810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78528"/>
        <c:axId val="81080704"/>
      </c:lineChart>
      <c:dateAx>
        <c:axId val="81078528"/>
        <c:scaling>
          <c:orientation val="minMax"/>
        </c:scaling>
        <c:delete val="1"/>
        <c:axPos val="b"/>
        <c:numFmt formatCode="ge" sourceLinked="1"/>
        <c:majorTickMark val="none"/>
        <c:minorTickMark val="none"/>
        <c:tickLblPos val="none"/>
        <c:crossAx val="81080704"/>
        <c:crosses val="autoZero"/>
        <c:auto val="1"/>
        <c:lblOffset val="100"/>
        <c:baseTimeUnit val="years"/>
      </c:dateAx>
      <c:valAx>
        <c:axId val="810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111296"/>
        <c:axId val="811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111296"/>
        <c:axId val="81117568"/>
      </c:lineChart>
      <c:dateAx>
        <c:axId val="81111296"/>
        <c:scaling>
          <c:orientation val="minMax"/>
        </c:scaling>
        <c:delete val="1"/>
        <c:axPos val="b"/>
        <c:numFmt formatCode="ge" sourceLinked="1"/>
        <c:majorTickMark val="none"/>
        <c:minorTickMark val="none"/>
        <c:tickLblPos val="none"/>
        <c:crossAx val="81117568"/>
        <c:crosses val="autoZero"/>
        <c:auto val="1"/>
        <c:lblOffset val="100"/>
        <c:baseTimeUnit val="years"/>
      </c:dateAx>
      <c:valAx>
        <c:axId val="811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3247.15</c:v>
                </c:pt>
                <c:pt idx="1">
                  <c:v>3183.11</c:v>
                </c:pt>
                <c:pt idx="2">
                  <c:v>3037.94</c:v>
                </c:pt>
                <c:pt idx="3">
                  <c:v>2901.67</c:v>
                </c:pt>
                <c:pt idx="4">
                  <c:v>2654.78</c:v>
                </c:pt>
              </c:numCache>
            </c:numRef>
          </c:val>
        </c:ser>
        <c:dLbls>
          <c:showLegendKey val="0"/>
          <c:showVal val="0"/>
          <c:showCatName val="0"/>
          <c:showSerName val="0"/>
          <c:showPercent val="0"/>
          <c:showBubbleSize val="0"/>
        </c:dLbls>
        <c:gapWidth val="150"/>
        <c:axId val="81201024"/>
        <c:axId val="812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81201024"/>
        <c:axId val="81215488"/>
      </c:lineChart>
      <c:dateAx>
        <c:axId val="81201024"/>
        <c:scaling>
          <c:orientation val="minMax"/>
        </c:scaling>
        <c:delete val="1"/>
        <c:axPos val="b"/>
        <c:numFmt formatCode="ge" sourceLinked="1"/>
        <c:majorTickMark val="none"/>
        <c:minorTickMark val="none"/>
        <c:tickLblPos val="none"/>
        <c:crossAx val="81215488"/>
        <c:crosses val="autoZero"/>
        <c:auto val="1"/>
        <c:lblOffset val="100"/>
        <c:baseTimeUnit val="years"/>
      </c:dateAx>
      <c:valAx>
        <c:axId val="812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36.71</c:v>
                </c:pt>
                <c:pt idx="1">
                  <c:v>32.71</c:v>
                </c:pt>
                <c:pt idx="2">
                  <c:v>28.69</c:v>
                </c:pt>
                <c:pt idx="3">
                  <c:v>26.67</c:v>
                </c:pt>
                <c:pt idx="4">
                  <c:v>25.78</c:v>
                </c:pt>
              </c:numCache>
            </c:numRef>
          </c:val>
        </c:ser>
        <c:dLbls>
          <c:showLegendKey val="0"/>
          <c:showVal val="0"/>
          <c:showCatName val="0"/>
          <c:showSerName val="0"/>
          <c:showPercent val="0"/>
          <c:showBubbleSize val="0"/>
        </c:dLbls>
        <c:gapWidth val="150"/>
        <c:axId val="81253888"/>
        <c:axId val="812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81253888"/>
        <c:axId val="81255808"/>
      </c:lineChart>
      <c:dateAx>
        <c:axId val="81253888"/>
        <c:scaling>
          <c:orientation val="minMax"/>
        </c:scaling>
        <c:delete val="1"/>
        <c:axPos val="b"/>
        <c:numFmt formatCode="ge" sourceLinked="1"/>
        <c:majorTickMark val="none"/>
        <c:minorTickMark val="none"/>
        <c:tickLblPos val="none"/>
        <c:crossAx val="81255808"/>
        <c:crosses val="autoZero"/>
        <c:auto val="1"/>
        <c:lblOffset val="100"/>
        <c:baseTimeUnit val="years"/>
      </c:dateAx>
      <c:valAx>
        <c:axId val="812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628.20000000000005</c:v>
                </c:pt>
                <c:pt idx="1">
                  <c:v>709.18</c:v>
                </c:pt>
                <c:pt idx="2">
                  <c:v>814.16</c:v>
                </c:pt>
                <c:pt idx="3">
                  <c:v>876.83</c:v>
                </c:pt>
                <c:pt idx="4">
                  <c:v>957.25</c:v>
                </c:pt>
              </c:numCache>
            </c:numRef>
          </c:val>
        </c:ser>
        <c:dLbls>
          <c:showLegendKey val="0"/>
          <c:showVal val="0"/>
          <c:showCatName val="0"/>
          <c:showSerName val="0"/>
          <c:showPercent val="0"/>
          <c:showBubbleSize val="0"/>
        </c:dLbls>
        <c:gapWidth val="150"/>
        <c:axId val="81281792"/>
        <c:axId val="812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81281792"/>
        <c:axId val="81283712"/>
      </c:lineChart>
      <c:dateAx>
        <c:axId val="81281792"/>
        <c:scaling>
          <c:orientation val="minMax"/>
        </c:scaling>
        <c:delete val="1"/>
        <c:axPos val="b"/>
        <c:numFmt formatCode="ge" sourceLinked="1"/>
        <c:majorTickMark val="none"/>
        <c:minorTickMark val="none"/>
        <c:tickLblPos val="none"/>
        <c:crossAx val="81283712"/>
        <c:crosses val="autoZero"/>
        <c:auto val="1"/>
        <c:lblOffset val="100"/>
        <c:baseTimeUnit val="years"/>
      </c:dateAx>
      <c:valAx>
        <c:axId val="812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1" zoomScaleNormal="100" workbookViewId="0">
      <selection activeCell="AS1" sqref="A1:XFD104857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南山城村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2961</v>
      </c>
      <c r="AJ8" s="55"/>
      <c r="AK8" s="55"/>
      <c r="AL8" s="55"/>
      <c r="AM8" s="55"/>
      <c r="AN8" s="55"/>
      <c r="AO8" s="55"/>
      <c r="AP8" s="56"/>
      <c r="AQ8" s="46">
        <f>データ!R6</f>
        <v>64.11</v>
      </c>
      <c r="AR8" s="46"/>
      <c r="AS8" s="46"/>
      <c r="AT8" s="46"/>
      <c r="AU8" s="46"/>
      <c r="AV8" s="46"/>
      <c r="AW8" s="46"/>
      <c r="AX8" s="46"/>
      <c r="AY8" s="46">
        <f>データ!S6</f>
        <v>46.19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90</v>
      </c>
      <c r="S10" s="46"/>
      <c r="T10" s="46"/>
      <c r="U10" s="46"/>
      <c r="V10" s="46"/>
      <c r="W10" s="46"/>
      <c r="X10" s="46"/>
      <c r="Y10" s="46"/>
      <c r="Z10" s="80">
        <f>データ!P6</f>
        <v>4471</v>
      </c>
      <c r="AA10" s="80"/>
      <c r="AB10" s="80"/>
      <c r="AC10" s="80"/>
      <c r="AD10" s="80"/>
      <c r="AE10" s="80"/>
      <c r="AF10" s="80"/>
      <c r="AG10" s="80"/>
      <c r="AH10" s="2"/>
      <c r="AI10" s="80">
        <f>データ!T6</f>
        <v>2647</v>
      </c>
      <c r="AJ10" s="80"/>
      <c r="AK10" s="80"/>
      <c r="AL10" s="80"/>
      <c r="AM10" s="80"/>
      <c r="AN10" s="80"/>
      <c r="AO10" s="80"/>
      <c r="AP10" s="80"/>
      <c r="AQ10" s="46">
        <f>データ!U6</f>
        <v>6.23</v>
      </c>
      <c r="AR10" s="46"/>
      <c r="AS10" s="46"/>
      <c r="AT10" s="46"/>
      <c r="AU10" s="46"/>
      <c r="AV10" s="46"/>
      <c r="AW10" s="46"/>
      <c r="AX10" s="46"/>
      <c r="AY10" s="46">
        <f>データ!V6</f>
        <v>424.88</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263672</v>
      </c>
      <c r="D6" s="31">
        <f t="shared" si="3"/>
        <v>47</v>
      </c>
      <c r="E6" s="31">
        <f t="shared" si="3"/>
        <v>1</v>
      </c>
      <c r="F6" s="31">
        <f t="shared" si="3"/>
        <v>0</v>
      </c>
      <c r="G6" s="31">
        <f t="shared" si="3"/>
        <v>0</v>
      </c>
      <c r="H6" s="31" t="str">
        <f t="shared" si="3"/>
        <v>京都府　南山城村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90</v>
      </c>
      <c r="P6" s="32">
        <f t="shared" si="3"/>
        <v>4471</v>
      </c>
      <c r="Q6" s="32">
        <f t="shared" si="3"/>
        <v>2961</v>
      </c>
      <c r="R6" s="32">
        <f t="shared" si="3"/>
        <v>64.11</v>
      </c>
      <c r="S6" s="32">
        <f t="shared" si="3"/>
        <v>46.19</v>
      </c>
      <c r="T6" s="32">
        <f t="shared" si="3"/>
        <v>2647</v>
      </c>
      <c r="U6" s="32">
        <f t="shared" si="3"/>
        <v>6.23</v>
      </c>
      <c r="V6" s="32">
        <f t="shared" si="3"/>
        <v>424.88</v>
      </c>
      <c r="W6" s="33">
        <f>IF(W7="",NA(),W7)</f>
        <v>67.88</v>
      </c>
      <c r="X6" s="33">
        <f t="shared" ref="X6:AF6" si="4">IF(X7="",NA(),X7)</f>
        <v>60.53</v>
      </c>
      <c r="Y6" s="33">
        <f t="shared" si="4"/>
        <v>58.97</v>
      </c>
      <c r="Z6" s="33">
        <f t="shared" si="4"/>
        <v>58.21</v>
      </c>
      <c r="AA6" s="33">
        <f t="shared" si="4"/>
        <v>62.3</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3247.15</v>
      </c>
      <c r="BE6" s="33">
        <f t="shared" ref="BE6:BM6" si="7">IF(BE7="",NA(),BE7)</f>
        <v>3183.11</v>
      </c>
      <c r="BF6" s="33">
        <f t="shared" si="7"/>
        <v>3037.94</v>
      </c>
      <c r="BG6" s="33">
        <f t="shared" si="7"/>
        <v>2901.67</v>
      </c>
      <c r="BH6" s="33">
        <f t="shared" si="7"/>
        <v>2654.78</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36.71</v>
      </c>
      <c r="BP6" s="33">
        <f t="shared" ref="BP6:BX6" si="8">IF(BP7="",NA(),BP7)</f>
        <v>32.71</v>
      </c>
      <c r="BQ6" s="33">
        <f t="shared" si="8"/>
        <v>28.69</v>
      </c>
      <c r="BR6" s="33">
        <f t="shared" si="8"/>
        <v>26.67</v>
      </c>
      <c r="BS6" s="33">
        <f t="shared" si="8"/>
        <v>25.78</v>
      </c>
      <c r="BT6" s="33">
        <f t="shared" si="8"/>
        <v>57.51</v>
      </c>
      <c r="BU6" s="33">
        <f t="shared" si="8"/>
        <v>56.46</v>
      </c>
      <c r="BV6" s="33">
        <f t="shared" si="8"/>
        <v>19.77</v>
      </c>
      <c r="BW6" s="33">
        <f t="shared" si="8"/>
        <v>34.25</v>
      </c>
      <c r="BX6" s="33">
        <f t="shared" si="8"/>
        <v>46.48</v>
      </c>
      <c r="BY6" s="32" t="str">
        <f>IF(BY7="","",IF(BY7="-","【-】","【"&amp;SUBSTITUTE(TEXT(BY7,"#,##0.00"),"-","△")&amp;"】"))</f>
        <v>【36.33】</v>
      </c>
      <c r="BZ6" s="33">
        <f>IF(BZ7="",NA(),BZ7)</f>
        <v>628.20000000000005</v>
      </c>
      <c r="CA6" s="33">
        <f t="shared" ref="CA6:CI6" si="9">IF(CA7="",NA(),CA7)</f>
        <v>709.18</v>
      </c>
      <c r="CB6" s="33">
        <f t="shared" si="9"/>
        <v>814.16</v>
      </c>
      <c r="CC6" s="33">
        <f t="shared" si="9"/>
        <v>876.83</v>
      </c>
      <c r="CD6" s="33">
        <f t="shared" si="9"/>
        <v>957.25</v>
      </c>
      <c r="CE6" s="33">
        <f t="shared" si="9"/>
        <v>291.83</v>
      </c>
      <c r="CF6" s="33">
        <f t="shared" si="9"/>
        <v>306.49</v>
      </c>
      <c r="CG6" s="33">
        <f t="shared" si="9"/>
        <v>878.73</v>
      </c>
      <c r="CH6" s="33">
        <f t="shared" si="9"/>
        <v>501.18</v>
      </c>
      <c r="CI6" s="33">
        <f t="shared" si="9"/>
        <v>376.61</v>
      </c>
      <c r="CJ6" s="32" t="str">
        <f>IF(CJ7="","",IF(CJ7="-","【-】","【"&amp;SUBSTITUTE(TEXT(CJ7,"#,##0.00"),"-","△")&amp;"】"))</f>
        <v>【476.46】</v>
      </c>
      <c r="CK6" s="33">
        <f>IF(CK7="",NA(),CK7)</f>
        <v>49.89</v>
      </c>
      <c r="CL6" s="33">
        <f t="shared" ref="CL6:CT6" si="10">IF(CL7="",NA(),CL7)</f>
        <v>46.17</v>
      </c>
      <c r="CM6" s="33">
        <f t="shared" si="10"/>
        <v>45.8</v>
      </c>
      <c r="CN6" s="33">
        <f t="shared" si="10"/>
        <v>45.06</v>
      </c>
      <c r="CO6" s="33">
        <f t="shared" si="10"/>
        <v>43.45</v>
      </c>
      <c r="CP6" s="33">
        <f t="shared" si="10"/>
        <v>57.95</v>
      </c>
      <c r="CQ6" s="33">
        <f t="shared" si="10"/>
        <v>58.25</v>
      </c>
      <c r="CR6" s="33">
        <f t="shared" si="10"/>
        <v>57.17</v>
      </c>
      <c r="CS6" s="33">
        <f t="shared" si="10"/>
        <v>57.55</v>
      </c>
      <c r="CT6" s="33">
        <f t="shared" si="10"/>
        <v>57.43</v>
      </c>
      <c r="CU6" s="32" t="str">
        <f>IF(CU7="","",IF(CU7="-","【-】","【"&amp;SUBSTITUTE(TEXT(CU7,"#,##0.00"),"-","△")&amp;"】"))</f>
        <v>【58.19】</v>
      </c>
      <c r="CV6" s="33">
        <f>IF(CV7="",NA(),CV7)</f>
        <v>93.75</v>
      </c>
      <c r="CW6" s="33">
        <f t="shared" ref="CW6:DE6" si="11">IF(CW7="",NA(),CW7)</f>
        <v>98.1</v>
      </c>
      <c r="CX6" s="33">
        <f t="shared" si="11"/>
        <v>97.19</v>
      </c>
      <c r="CY6" s="33">
        <f t="shared" si="11"/>
        <v>96.36</v>
      </c>
      <c r="CZ6" s="33">
        <f t="shared" si="11"/>
        <v>95.82</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263672</v>
      </c>
      <c r="D7" s="35">
        <v>47</v>
      </c>
      <c r="E7" s="35">
        <v>1</v>
      </c>
      <c r="F7" s="35">
        <v>0</v>
      </c>
      <c r="G7" s="35">
        <v>0</v>
      </c>
      <c r="H7" s="35" t="s">
        <v>93</v>
      </c>
      <c r="I7" s="35" t="s">
        <v>94</v>
      </c>
      <c r="J7" s="35" t="s">
        <v>95</v>
      </c>
      <c r="K7" s="35" t="s">
        <v>96</v>
      </c>
      <c r="L7" s="35" t="s">
        <v>97</v>
      </c>
      <c r="M7" s="36" t="s">
        <v>98</v>
      </c>
      <c r="N7" s="36" t="s">
        <v>99</v>
      </c>
      <c r="O7" s="36">
        <v>90</v>
      </c>
      <c r="P7" s="36">
        <v>4471</v>
      </c>
      <c r="Q7" s="36">
        <v>2961</v>
      </c>
      <c r="R7" s="36">
        <v>64.11</v>
      </c>
      <c r="S7" s="36">
        <v>46.19</v>
      </c>
      <c r="T7" s="36">
        <v>2647</v>
      </c>
      <c r="U7" s="36">
        <v>6.23</v>
      </c>
      <c r="V7" s="36">
        <v>424.88</v>
      </c>
      <c r="W7" s="36">
        <v>67.88</v>
      </c>
      <c r="X7" s="36">
        <v>60.53</v>
      </c>
      <c r="Y7" s="36">
        <v>58.97</v>
      </c>
      <c r="Z7" s="36">
        <v>58.21</v>
      </c>
      <c r="AA7" s="36">
        <v>62.3</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3247.15</v>
      </c>
      <c r="BE7" s="36">
        <v>3183.11</v>
      </c>
      <c r="BF7" s="36">
        <v>3037.94</v>
      </c>
      <c r="BG7" s="36">
        <v>2901.67</v>
      </c>
      <c r="BH7" s="36">
        <v>2654.78</v>
      </c>
      <c r="BI7" s="36">
        <v>1137.3599999999999</v>
      </c>
      <c r="BJ7" s="36">
        <v>1124.6400000000001</v>
      </c>
      <c r="BK7" s="36">
        <v>1108.26</v>
      </c>
      <c r="BL7" s="36">
        <v>1113.76</v>
      </c>
      <c r="BM7" s="36">
        <v>1125.69</v>
      </c>
      <c r="BN7" s="36">
        <v>1239.32</v>
      </c>
      <c r="BO7" s="36">
        <v>36.71</v>
      </c>
      <c r="BP7" s="36">
        <v>32.71</v>
      </c>
      <c r="BQ7" s="36">
        <v>28.69</v>
      </c>
      <c r="BR7" s="36">
        <v>26.67</v>
      </c>
      <c r="BS7" s="36">
        <v>25.78</v>
      </c>
      <c r="BT7" s="36">
        <v>57.51</v>
      </c>
      <c r="BU7" s="36">
        <v>56.46</v>
      </c>
      <c r="BV7" s="36">
        <v>19.77</v>
      </c>
      <c r="BW7" s="36">
        <v>34.25</v>
      </c>
      <c r="BX7" s="36">
        <v>46.48</v>
      </c>
      <c r="BY7" s="36">
        <v>36.33</v>
      </c>
      <c r="BZ7" s="36">
        <v>628.20000000000005</v>
      </c>
      <c r="CA7" s="36">
        <v>709.18</v>
      </c>
      <c r="CB7" s="36">
        <v>814.16</v>
      </c>
      <c r="CC7" s="36">
        <v>876.83</v>
      </c>
      <c r="CD7" s="36">
        <v>957.25</v>
      </c>
      <c r="CE7" s="36">
        <v>291.83</v>
      </c>
      <c r="CF7" s="36">
        <v>306.49</v>
      </c>
      <c r="CG7" s="36">
        <v>878.73</v>
      </c>
      <c r="CH7" s="36">
        <v>501.18</v>
      </c>
      <c r="CI7" s="36">
        <v>376.61</v>
      </c>
      <c r="CJ7" s="36">
        <v>476.46</v>
      </c>
      <c r="CK7" s="36">
        <v>49.89</v>
      </c>
      <c r="CL7" s="36">
        <v>46.17</v>
      </c>
      <c r="CM7" s="36">
        <v>45.8</v>
      </c>
      <c r="CN7" s="36">
        <v>45.06</v>
      </c>
      <c r="CO7" s="36">
        <v>43.45</v>
      </c>
      <c r="CP7" s="36">
        <v>57.95</v>
      </c>
      <c r="CQ7" s="36">
        <v>58.25</v>
      </c>
      <c r="CR7" s="36">
        <v>57.17</v>
      </c>
      <c r="CS7" s="36">
        <v>57.55</v>
      </c>
      <c r="CT7" s="36">
        <v>57.43</v>
      </c>
      <c r="CU7" s="36">
        <v>58.19</v>
      </c>
      <c r="CV7" s="36">
        <v>93.75</v>
      </c>
      <c r="CW7" s="36">
        <v>98.1</v>
      </c>
      <c r="CX7" s="36">
        <v>97.19</v>
      </c>
      <c r="CY7" s="36">
        <v>96.36</v>
      </c>
      <c r="CZ7" s="36">
        <v>95.82</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2016-02-23T00:47:39Z</cp:lastPrinted>
  <dcterms:created xsi:type="dcterms:W3CDTF">2016-01-18T05:04:03Z</dcterms:created>
  <dcterms:modified xsi:type="dcterms:W3CDTF">2016-02-23T07:05:24Z</dcterms:modified>
  <cp:category/>
</cp:coreProperties>
</file>