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4525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P6" i="5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<sst xmlns="http://schemas.openxmlformats.org/spreadsheetml/2006/main" count="277" uniqueCount="111">
  <si>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</si>
  <si>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</si>
  <si>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</si>
  <si>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</si>
  <si>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</si>
  <si>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</si>
  <si>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</si>
  <si>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</si>
  <si>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</si>
  <si>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</si>
  <si>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</si>
  <si>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</si>
  <si>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</si>
  <si>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</si>
  <si>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</si>
  <si>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</si>
  <si>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</si>
  <si>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</si>
  <si>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</si>
  <si>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</si>
  <si>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</si>
  <si>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</si>
  <si>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</si>
  <si>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</si>
  <si>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</si>
  <si>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</si>
  <si>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</si>
  <si>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</si>
  <si>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</si>
  <si>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</si>
  <si>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</si>
  <si>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</si>
  <si>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</si>
  <si>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</si>
  <si>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</si>
  <si>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</si>
  <si>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</si>
  <si>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</si>
  <si>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</si>
  <si>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</si>
  <si>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</si>
  <si>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</si>
  <si>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</si>
  <si>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</si>
  <si>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</si>
  <si>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</si>
  <si>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</si>
  <si>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</si>
  <si>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</si>
  <si>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</si>
  <si>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</si>
  <si>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</si>
  <si>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</si>
  <si>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</si>
  <si>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</si>
  <si>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</si>
  <si>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</si>
  <si>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</si>
  <si>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</si>
  <si>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</si>
  <si>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</si>
  <si>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</si>
  <si>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</si>
  <si>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</si>
  <si>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</si>
  <si>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</si>
  <si>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</si>
  <si>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</si>
  <si>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</si>
  <si>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</si>
  <si>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</si>
  <si>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</si>
  <si>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</si>
  <si>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</si>
  <si>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</si>
  <si>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</si>
  <si>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</si>
  <si>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</si>
  <si>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</si>
  <si>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</si>
  <si>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</si>
  <si>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</si>
  <si>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</si>
  <si>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</si>
  <si>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</si>
  <si>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</si>
  <si>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</si>
  <si>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</si>
  <si>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</si>
  <si>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</si>
  <si>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</si>
  <si>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</si>
  <si>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</si>
  <si>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</si>
  <si>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</si>
  <si>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</si>
  <si>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京都府　宇治田原町</t>
  </si>
  <si>
    <t>法非適用</t>
  </si>
  <si>
    <t>下水道事業</t>
  </si>
  <si>
    <t>個別排水処理</t>
  </si>
  <si>
    <t>L3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</si>
  <si>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</si>
  <si>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</si>
  <si>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</si>
  <si>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</si>
  <si>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</si>
  <si>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</si>
  <si>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</si>
  <si>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個別排水処理事業は、これまで行ってきた特定地域生活排水処理事業に代わり、平成26年度から始めた事業です。事業初年度のため、経年の比較はできませんが、汚水処理原価が類似団体平均より、大きく上回っています。</t>
    <rPh sb="1" eb="3">
      <t>コベツ</t>
    </rPh>
    <rPh sb="3" eb="5">
      <t>ハイスイ</t>
    </rPh>
    <rPh sb="5" eb="7">
      <t>ショリ</t>
    </rPh>
    <rPh sb="7" eb="9">
      <t>ジギョウ</t>
    </rPh>
    <rPh sb="15" eb="16">
      <t>オコナ</t>
    </rPh>
    <rPh sb="20" eb="22">
      <t>トクテイ</t>
    </rPh>
    <rPh sb="22" eb="24">
      <t>チイキ</t>
    </rPh>
    <rPh sb="24" eb="26">
      <t>セイカツ</t>
    </rPh>
    <rPh sb="26" eb="28">
      <t>ハイスイ</t>
    </rPh>
    <rPh sb="28" eb="30">
      <t>ショリ</t>
    </rPh>
    <rPh sb="30" eb="32">
      <t>ジギョウ</t>
    </rPh>
    <rPh sb="33" eb="34">
      <t>カ</t>
    </rPh>
    <rPh sb="37" eb="39">
      <t>ヘイセイ</t>
    </rPh>
    <rPh sb="41" eb="43">
      <t>ネンド</t>
    </rPh>
    <rPh sb="45" eb="46">
      <t>ハジ</t>
    </rPh>
    <rPh sb="48" eb="50">
      <t>ジギョウ</t>
    </rPh>
    <rPh sb="53" eb="55">
      <t>ジギョウ</t>
    </rPh>
    <rPh sb="55" eb="58">
      <t>ショネンド</t>
    </rPh>
    <rPh sb="62" eb="64">
      <t>ケイネン</t>
    </rPh>
    <rPh sb="65" eb="67">
      <t>ヒカク</t>
    </rPh>
    <rPh sb="75" eb="77">
      <t>オスイ</t>
    </rPh>
    <rPh sb="77" eb="79">
      <t>ショリ</t>
    </rPh>
    <rPh sb="79" eb="81">
      <t>ゲンカ</t>
    </rPh>
    <rPh sb="82" eb="84">
      <t>ルイジ</t>
    </rPh>
    <rPh sb="84" eb="86">
      <t>ダンタイ</t>
    </rPh>
    <rPh sb="86" eb="88">
      <t>ヘイキン</t>
    </rPh>
    <rPh sb="91" eb="92">
      <t>オオ</t>
    </rPh>
    <rPh sb="94" eb="96">
      <t>ウワマワ</t>
    </rPh>
    <phoneticPr fontId="4"/>
  </si>
  <si>
    <t>該当なし</t>
    <rPh sb="0" eb="2">
      <t>ガイトウ</t>
    </rPh>
    <phoneticPr fontId="4"/>
  </si>
  <si>
    <t>　個別排水処理事業は、これまで行ってきた特定地域生活排水処理事業に代わり、平成26年度から始めた事業です。事業初年度のため、経年の比較はできませんが、汚水処理原価が類似団体平均より、大きく上回っており、今後の動向を注視していきます。</t>
    <rPh sb="101" eb="103">
      <t>コンゴ</t>
    </rPh>
    <rPh sb="104" eb="106">
      <t>ドウコウ</t>
    </rPh>
    <rPh sb="107" eb="109">
      <t>チュウシ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</si>
</sst>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02880"/>
        <c:axId val="9411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02880"/>
        <c:axId val="94113792"/>
      </c:lineChart>
      <c:dateAx>
        <c:axId val="9220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113792"/>
        <c:crosses val="autoZero"/>
        <c:auto val="1"/>
        <c:lblOffset val="100"/>
        <c:baseTimeUnit val="years"/>
      </c:dateAx>
      <c:valAx>
        <c:axId val="94113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20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24704"/>
        <c:axId val="9485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24704"/>
        <c:axId val="94855552"/>
      </c:lineChart>
      <c:dateAx>
        <c:axId val="94824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855552"/>
        <c:crosses val="autoZero"/>
        <c:auto val="1"/>
        <c:lblOffset val="100"/>
        <c:baseTimeUnit val="years"/>
      </c:dateAx>
      <c:valAx>
        <c:axId val="9485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82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92.86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85760"/>
        <c:axId val="94887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71.599999999999994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85760"/>
        <c:axId val="94887936"/>
      </c:lineChart>
      <c:dateAx>
        <c:axId val="94885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887936"/>
        <c:crosses val="autoZero"/>
        <c:auto val="1"/>
        <c:lblOffset val="100"/>
        <c:baseTimeUnit val="years"/>
      </c:dateAx>
      <c:valAx>
        <c:axId val="94887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885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39904"/>
        <c:axId val="9414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39904"/>
        <c:axId val="94141824"/>
      </c:lineChart>
      <c:dateAx>
        <c:axId val="9413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141824"/>
        <c:crosses val="autoZero"/>
        <c:auto val="1"/>
        <c:lblOffset val="100"/>
        <c:baseTimeUnit val="years"/>
      </c:dateAx>
      <c:valAx>
        <c:axId val="9414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13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42624"/>
        <c:axId val="9444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42624"/>
        <c:axId val="94444544"/>
      </c:lineChart>
      <c:dateAx>
        <c:axId val="9444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444544"/>
        <c:crosses val="autoZero"/>
        <c:auto val="1"/>
        <c:lblOffset val="100"/>
        <c:baseTimeUnit val="years"/>
      </c:dateAx>
      <c:valAx>
        <c:axId val="9444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442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87296"/>
        <c:axId val="94489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87296"/>
        <c:axId val="94489216"/>
      </c:lineChart>
      <c:dateAx>
        <c:axId val="94487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489216"/>
        <c:crosses val="autoZero"/>
        <c:auto val="1"/>
        <c:lblOffset val="100"/>
        <c:baseTimeUnit val="years"/>
      </c:dateAx>
      <c:valAx>
        <c:axId val="94489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487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55360"/>
        <c:axId val="9426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55360"/>
        <c:axId val="94265728"/>
      </c:lineChart>
      <c:dateAx>
        <c:axId val="9425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265728"/>
        <c:crosses val="autoZero"/>
        <c:auto val="1"/>
        <c:lblOffset val="100"/>
        <c:baseTimeUnit val="years"/>
      </c:dateAx>
      <c:valAx>
        <c:axId val="9426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25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88128"/>
        <c:axId val="9431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88128"/>
        <c:axId val="94310784"/>
      </c:lineChart>
      <c:dateAx>
        <c:axId val="9428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310784"/>
        <c:crosses val="autoZero"/>
        <c:auto val="1"/>
        <c:lblOffset val="100"/>
        <c:baseTimeUnit val="years"/>
      </c:dateAx>
      <c:valAx>
        <c:axId val="9431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288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336.65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40992"/>
        <c:axId val="94347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760.12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40992"/>
        <c:axId val="94347264"/>
      </c:lineChart>
      <c:dateAx>
        <c:axId val="9434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347264"/>
        <c:crosses val="autoZero"/>
        <c:auto val="1"/>
        <c:lblOffset val="100"/>
        <c:baseTimeUnit val="years"/>
      </c:dateAx>
      <c:valAx>
        <c:axId val="94347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34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58912"/>
        <c:axId val="9477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58912"/>
        <c:axId val="94774784"/>
      </c:lineChart>
      <c:dateAx>
        <c:axId val="94358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74784"/>
        <c:crosses val="autoZero"/>
        <c:auto val="1"/>
        <c:lblOffset val="100"/>
        <c:baseTimeUnit val="years"/>
      </c:dateAx>
      <c:valAx>
        <c:axId val="9477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358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917.57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12800"/>
        <c:axId val="9481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12800"/>
        <c:axId val="94814976"/>
      </c:lineChart>
      <c:dateAx>
        <c:axId val="94812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814976"/>
        <c:crosses val="autoZero"/>
        <c:auto val="1"/>
        <c:lblOffset val="100"/>
        <c:baseTimeUnit val="years"/>
      </c:dateAx>
      <c:valAx>
        <c:axId val="9481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812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【721.24】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【293.69】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京都府　宇治田原町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個別排水処理</v>
      </c>
      <c r="Q8" s="46"/>
      <c r="R8" s="46"/>
      <c r="S8" s="46"/>
      <c r="T8" s="46"/>
      <c r="U8" s="46"/>
      <c r="V8" s="46"/>
      <c r="W8" s="46" t="str">
        <f>データ!L6</f>
        <v>L3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9735</v>
      </c>
      <c r="AM8" s="47"/>
      <c r="AN8" s="47"/>
      <c r="AO8" s="47"/>
      <c r="AP8" s="47"/>
      <c r="AQ8" s="47"/>
      <c r="AR8" s="47"/>
      <c r="AS8" s="47"/>
      <c r="AT8" s="43">
        <f>データ!S6</f>
        <v>58.16</v>
      </c>
      <c r="AU8" s="43"/>
      <c r="AV8" s="43"/>
      <c r="AW8" s="43"/>
      <c r="AX8" s="43"/>
      <c r="AY8" s="43"/>
      <c r="AZ8" s="43"/>
      <c r="BA8" s="43"/>
      <c r="BB8" s="43">
        <f>データ!T6</f>
        <v>167.38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1.88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3300</v>
      </c>
      <c r="AE10" s="47"/>
      <c r="AF10" s="47"/>
      <c r="AG10" s="47"/>
      <c r="AH10" s="47"/>
      <c r="AI10" s="47"/>
      <c r="AJ10" s="47"/>
      <c r="AK10" s="2"/>
      <c r="AL10" s="47">
        <f>データ!U6</f>
        <v>182</v>
      </c>
      <c r="AM10" s="47"/>
      <c r="AN10" s="47"/>
      <c r="AO10" s="47"/>
      <c r="AP10" s="47"/>
      <c r="AQ10" s="47"/>
      <c r="AR10" s="47"/>
      <c r="AS10" s="47"/>
      <c r="AT10" s="43">
        <f>データ!V6</f>
        <v>0.06</v>
      </c>
      <c r="AU10" s="43"/>
      <c r="AV10" s="43"/>
      <c r="AW10" s="43"/>
      <c r="AX10" s="43"/>
      <c r="AY10" s="43"/>
      <c r="AZ10" s="43"/>
      <c r="BA10" s="43"/>
      <c r="BB10" s="43">
        <f>データ!W6</f>
        <v>3033.33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263443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京都府　宇治田原町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1.88</v>
      </c>
      <c r="P6" s="32">
        <f t="shared" si="3"/>
        <v>100</v>
      </c>
      <c r="Q6" s="32">
        <f t="shared" si="3"/>
        <v>3300</v>
      </c>
      <c r="R6" s="32">
        <f t="shared" si="3"/>
        <v>9735</v>
      </c>
      <c r="S6" s="32">
        <f t="shared" si="3"/>
        <v>58.16</v>
      </c>
      <c r="T6" s="32">
        <f t="shared" si="3"/>
        <v>167.38</v>
      </c>
      <c r="U6" s="32">
        <f t="shared" si="3"/>
        <v>182</v>
      </c>
      <c r="V6" s="32">
        <f t="shared" si="3"/>
        <v>0.06</v>
      </c>
      <c r="W6" s="32">
        <f t="shared" si="3"/>
        <v>3033.33</v>
      </c>
      <c r="X6" s="33" t="str">
        <f>IF(X7="",NA(),X7)</f>
        <v>-</v>
      </c>
      <c r="Y6" s="33" t="str">
        <f t="shared" ref="Y6:AG6" si="4">IF(Y7="",NA(),Y7)</f>
        <v>-</v>
      </c>
      <c r="Z6" s="33" t="str">
        <f t="shared" si="4"/>
        <v>-</v>
      </c>
      <c r="AA6" s="33" t="str">
        <f t="shared" si="4"/>
        <v>-</v>
      </c>
      <c r="AB6" s="33">
        <f t="shared" si="4"/>
        <v>86.91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 t="str">
        <f>IF(BE7="",NA(),BE7)</f>
        <v>-</v>
      </c>
      <c r="BF6" s="33" t="str">
        <f t="shared" ref="BF6:BN6" si="7">IF(BF7="",NA(),BF7)</f>
        <v>-</v>
      </c>
      <c r="BG6" s="33" t="str">
        <f t="shared" si="7"/>
        <v>-</v>
      </c>
      <c r="BH6" s="33" t="str">
        <f t="shared" si="7"/>
        <v>-</v>
      </c>
      <c r="BI6" s="33">
        <f t="shared" si="7"/>
        <v>336.65</v>
      </c>
      <c r="BJ6" s="33" t="str">
        <f t="shared" si="7"/>
        <v>-</v>
      </c>
      <c r="BK6" s="33" t="str">
        <f t="shared" si="7"/>
        <v>-</v>
      </c>
      <c r="BL6" s="33" t="str">
        <f t="shared" si="7"/>
        <v>-</v>
      </c>
      <c r="BM6" s="33" t="str">
        <f t="shared" si="7"/>
        <v>-</v>
      </c>
      <c r="BN6" s="33">
        <f t="shared" si="7"/>
        <v>760.12</v>
      </c>
      <c r="BO6" s="32" t="str">
        <f>IF(BO7="","",IF(BO7="-","【-】","【"&amp;SUBSTITUTE(TEXT(BO7,"#,##0.00"),"-","△")&amp;"】"))</f>
        <v>【721.24】</v>
      </c>
      <c r="BP6" s="33" t="str">
        <f>IF(BP7="",NA(),BP7)</f>
        <v>-</v>
      </c>
      <c r="BQ6" s="33" t="str">
        <f t="shared" ref="BQ6:BY6" si="8">IF(BQ7="",NA(),BQ7)</f>
        <v>-</v>
      </c>
      <c r="BR6" s="33" t="str">
        <f t="shared" si="8"/>
        <v>-</v>
      </c>
      <c r="BS6" s="33" t="str">
        <f t="shared" si="8"/>
        <v>-</v>
      </c>
      <c r="BT6" s="33">
        <f t="shared" si="8"/>
        <v>23.52</v>
      </c>
      <c r="BU6" s="33" t="str">
        <f t="shared" si="8"/>
        <v>-</v>
      </c>
      <c r="BV6" s="33" t="str">
        <f t="shared" si="8"/>
        <v>-</v>
      </c>
      <c r="BW6" s="33" t="str">
        <f t="shared" si="8"/>
        <v>-</v>
      </c>
      <c r="BX6" s="33" t="str">
        <f t="shared" si="8"/>
        <v>-</v>
      </c>
      <c r="BY6" s="33">
        <f t="shared" si="8"/>
        <v>50.17</v>
      </c>
      <c r="BZ6" s="32" t="str">
        <f>IF(BZ7="","",IF(BZ7="-","【-】","【"&amp;SUBSTITUTE(TEXT(BZ7,"#,##0.00"),"-","△")&amp;"】"))</f>
        <v>【52.31】</v>
      </c>
      <c r="CA6" s="33" t="str">
        <f>IF(CA7="",NA(),CA7)</f>
        <v>-</v>
      </c>
      <c r="CB6" s="33" t="str">
        <f t="shared" ref="CB6:CJ6" si="9">IF(CB7="",NA(),CB7)</f>
        <v>-</v>
      </c>
      <c r="CC6" s="33" t="str">
        <f t="shared" si="9"/>
        <v>-</v>
      </c>
      <c r="CD6" s="33" t="str">
        <f t="shared" si="9"/>
        <v>-</v>
      </c>
      <c r="CE6" s="33">
        <f t="shared" si="9"/>
        <v>917.57</v>
      </c>
      <c r="CF6" s="33" t="str">
        <f t="shared" si="9"/>
        <v>-</v>
      </c>
      <c r="CG6" s="33" t="str">
        <f t="shared" si="9"/>
        <v>-</v>
      </c>
      <c r="CH6" s="33" t="str">
        <f t="shared" si="9"/>
        <v>-</v>
      </c>
      <c r="CI6" s="33" t="str">
        <f t="shared" si="9"/>
        <v>-</v>
      </c>
      <c r="CJ6" s="33">
        <f t="shared" si="9"/>
        <v>329.08</v>
      </c>
      <c r="CK6" s="32" t="str">
        <f>IF(CK7="","",IF(CK7="-","【-】","【"&amp;SUBSTITUTE(TEXT(CK7,"#,##0.00"),"-","△")&amp;"】"))</f>
        <v>【293.69】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 t="str">
        <f t="shared" si="10"/>
        <v>-</v>
      </c>
      <c r="CR6" s="33" t="str">
        <f t="shared" si="10"/>
        <v>-</v>
      </c>
      <c r="CS6" s="33" t="str">
        <f t="shared" si="10"/>
        <v>-</v>
      </c>
      <c r="CT6" s="33" t="str">
        <f t="shared" si="10"/>
        <v>-</v>
      </c>
      <c r="CU6" s="33">
        <f t="shared" si="10"/>
        <v>51.54</v>
      </c>
      <c r="CV6" s="32" t="str">
        <f>IF(CV7="","",IF(CV7="-","【-】","【"&amp;SUBSTITUTE(TEXT(CV7,"#,##0.00"),"-","△")&amp;"】"))</f>
        <v>【52.19】</v>
      </c>
      <c r="CW6" s="33" t="str">
        <f>IF(CW7="",NA(),CW7)</f>
        <v>-</v>
      </c>
      <c r="CX6" s="33" t="str">
        <f t="shared" ref="CX6:DF6" si="11">IF(CX7="",NA(),CX7)</f>
        <v>-</v>
      </c>
      <c r="CY6" s="33" t="str">
        <f t="shared" si="11"/>
        <v>-</v>
      </c>
      <c r="CZ6" s="33" t="str">
        <f t="shared" si="11"/>
        <v>-</v>
      </c>
      <c r="DA6" s="33">
        <f t="shared" si="11"/>
        <v>92.86</v>
      </c>
      <c r="DB6" s="33" t="str">
        <f t="shared" si="11"/>
        <v>-</v>
      </c>
      <c r="DC6" s="33" t="str">
        <f t="shared" si="11"/>
        <v>-</v>
      </c>
      <c r="DD6" s="33" t="str">
        <f t="shared" si="11"/>
        <v>-</v>
      </c>
      <c r="DE6" s="33" t="str">
        <f t="shared" si="11"/>
        <v>-</v>
      </c>
      <c r="DF6" s="33">
        <f t="shared" si="11"/>
        <v>71.599999999999994</v>
      </c>
      <c r="DG6" s="32" t="str">
        <f>IF(DG7="","",IF(DG7="-","【-】","【"&amp;SUBSTITUTE(TEXT(DG7,"#,##0.00"),"-","△")&amp;"】"))</f>
        <v>【80.29】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263443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1.88</v>
      </c>
      <c r="P7" s="36">
        <v>100</v>
      </c>
      <c r="Q7" s="36">
        <v>3300</v>
      </c>
      <c r="R7" s="36">
        <v>9735</v>
      </c>
      <c r="S7" s="36">
        <v>58.16</v>
      </c>
      <c r="T7" s="36">
        <v>167.38</v>
      </c>
      <c r="U7" s="36">
        <v>182</v>
      </c>
      <c r="V7" s="36">
        <v>0.06</v>
      </c>
      <c r="W7" s="36">
        <v>3033.33</v>
      </c>
      <c r="X7" s="36" t="s">
        <v>101</v>
      </c>
      <c r="Y7" s="36" t="s">
        <v>101</v>
      </c>
      <c r="Z7" s="36" t="s">
        <v>101</v>
      </c>
      <c r="AA7" s="36" t="s">
        <v>101</v>
      </c>
      <c r="AB7" s="36">
        <v>86.91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 t="s">
        <v>101</v>
      </c>
      <c r="BF7" s="36" t="s">
        <v>101</v>
      </c>
      <c r="BG7" s="36" t="s">
        <v>101</v>
      </c>
      <c r="BH7" s="36" t="s">
        <v>101</v>
      </c>
      <c r="BI7" s="36">
        <v>336.65</v>
      </c>
      <c r="BJ7" s="36" t="s">
        <v>101</v>
      </c>
      <c r="BK7" s="36" t="s">
        <v>101</v>
      </c>
      <c r="BL7" s="36" t="s">
        <v>101</v>
      </c>
      <c r="BM7" s="36" t="s">
        <v>101</v>
      </c>
      <c r="BN7" s="36">
        <v>760.12</v>
      </c>
      <c r="BO7" s="36">
        <v>721.24</v>
      </c>
      <c r="BP7" s="36" t="s">
        <v>101</v>
      </c>
      <c r="BQ7" s="36" t="s">
        <v>101</v>
      </c>
      <c r="BR7" s="36" t="s">
        <v>101</v>
      </c>
      <c r="BS7" s="36" t="s">
        <v>101</v>
      </c>
      <c r="BT7" s="36">
        <v>23.52</v>
      </c>
      <c r="BU7" s="36" t="s">
        <v>101</v>
      </c>
      <c r="BV7" s="36" t="s">
        <v>101</v>
      </c>
      <c r="BW7" s="36" t="s">
        <v>101</v>
      </c>
      <c r="BX7" s="36" t="s">
        <v>101</v>
      </c>
      <c r="BY7" s="36">
        <v>50.17</v>
      </c>
      <c r="BZ7" s="36">
        <v>52.31</v>
      </c>
      <c r="CA7" s="36" t="s">
        <v>101</v>
      </c>
      <c r="CB7" s="36" t="s">
        <v>101</v>
      </c>
      <c r="CC7" s="36" t="s">
        <v>101</v>
      </c>
      <c r="CD7" s="36" t="s">
        <v>101</v>
      </c>
      <c r="CE7" s="36">
        <v>917.57</v>
      </c>
      <c r="CF7" s="36" t="s">
        <v>101</v>
      </c>
      <c r="CG7" s="36" t="s">
        <v>101</v>
      </c>
      <c r="CH7" s="36" t="s">
        <v>101</v>
      </c>
      <c r="CI7" s="36" t="s">
        <v>101</v>
      </c>
      <c r="CJ7" s="36">
        <v>329.08</v>
      </c>
      <c r="CK7" s="36">
        <v>293.69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 t="s">
        <v>101</v>
      </c>
      <c r="CR7" s="36" t="s">
        <v>101</v>
      </c>
      <c r="CS7" s="36" t="s">
        <v>101</v>
      </c>
      <c r="CT7" s="36" t="s">
        <v>101</v>
      </c>
      <c r="CU7" s="36">
        <v>51.54</v>
      </c>
      <c r="CV7" s="36">
        <v>52.19</v>
      </c>
      <c r="CW7" s="36" t="s">
        <v>101</v>
      </c>
      <c r="CX7" s="36" t="s">
        <v>101</v>
      </c>
      <c r="CY7" s="36" t="s">
        <v>101</v>
      </c>
      <c r="CZ7" s="36" t="s">
        <v>101</v>
      </c>
      <c r="DA7" s="36">
        <v>92.86</v>
      </c>
      <c r="DB7" s="36" t="s">
        <v>101</v>
      </c>
      <c r="DC7" s="36" t="s">
        <v>101</v>
      </c>
      <c r="DD7" s="36" t="s">
        <v>101</v>
      </c>
      <c r="DE7" s="36" t="s">
        <v>101</v>
      </c>
      <c r="DF7" s="36">
        <v>71.599999999999994</v>
      </c>
      <c r="DG7" s="36">
        <v>80.290000000000006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宇治田原町</cp:lastModifiedBy>
  <dcterms:created xsi:type="dcterms:W3CDTF">2016-02-03T09:28:33Z</dcterms:created>
  <dcterms:modified xsi:type="dcterms:W3CDTF">2016-02-15T02:19:49Z</dcterms:modified>
  <cp:category/>
</cp:coreProperties>
</file>