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<sst xmlns="http://schemas.openxmlformats.org/spreadsheetml/2006/main" count="217" uniqueCount="107">
  <si>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</si>
  <si>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</si>
  <si>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</si>
  <si>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</si>
  <si>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</si>
  <si>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</si>
  <si>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</si>
  <si>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</si>
  <si>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</si>
  <si>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</si>
  <si>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</si>
  <si>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</si>
  <si>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</si>
  <si>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</si>
  <si>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</si>
  <si>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</si>
  <si>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</si>
  <si>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</si>
  <si>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</si>
  <si>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</si>
  <si>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</si>
  <si>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</si>
  <si>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</si>
  <si>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</si>
  <si>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</si>
  <si>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</si>
  <si>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</si>
  <si>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</si>
  <si>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</si>
  <si>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</si>
  <si>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</si>
  <si>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</si>
  <si>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</si>
  <si>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</si>
  <si>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</si>
  <si>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</si>
  <si>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</si>
  <si>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</si>
  <si>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</si>
  <si>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</si>
  <si>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</si>
  <si>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</si>
  <si>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</si>
  <si>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</si>
  <si>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</si>
  <si>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</si>
  <si>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</si>
  <si>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</si>
  <si>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</si>
  <si>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</si>
  <si>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</si>
  <si>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</si>
  <si>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</si>
  <si>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</si>
  <si>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</si>
  <si>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</si>
  <si>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</si>
  <si>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</si>
  <si>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</si>
  <si>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</si>
  <si>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</si>
  <si>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</si>
  <si>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</si>
  <si>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</si>
  <si>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</si>
  <si>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</si>
  <si>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</si>
  <si>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</si>
  <si>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</si>
  <si>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</si>
  <si>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</si>
  <si>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</si>
  <si>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</si>
  <si>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</si>
  <si>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</si>
  <si>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</si>
  <si>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</si>
  <si>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</si>
  <si>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</si>
  <si>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</si>
  <si>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</si>
  <si>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</si>
  <si>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</si>
  <si>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</si>
  <si>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</si>
  <si>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</si>
  <si>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</si>
  <si>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</si>
  <si>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</si>
  <si>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</si>
  <si>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</si>
  <si>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</si>
  <si>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</si>
  <si>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宇治田原町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</si>
  <si>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</si>
  <si>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</si>
  <si>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</si>
  <si>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</si>
  <si>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</si>
  <si>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</si>
  <si>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</si>
  <si>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</si>
  <si>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</si>
  <si>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</si>
  <si>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現状では類似団体と比較して流動比率を除いて上回っており、経営の健全性・効率性が保持されています。
　流動比率については200パーセントを超えていますが、大きく減少していることから注意が必要です。</t>
    <rPh sb="1" eb="3">
      <t>ゲンジョウ</t>
    </rPh>
    <rPh sb="5" eb="7">
      <t>ルイジ</t>
    </rPh>
    <rPh sb="7" eb="9">
      <t>ダンタイ</t>
    </rPh>
    <rPh sb="10" eb="12">
      <t>ヒカク</t>
    </rPh>
    <rPh sb="14" eb="16">
      <t>リュウドウ</t>
    </rPh>
    <rPh sb="16" eb="18">
      <t>ヒリツ</t>
    </rPh>
    <rPh sb="19" eb="20">
      <t>ノゾ</t>
    </rPh>
    <rPh sb="22" eb="24">
      <t>ウワマワ</t>
    </rPh>
    <rPh sb="29" eb="31">
      <t>ケイエイ</t>
    </rPh>
    <rPh sb="32" eb="35">
      <t>ケンゼンセイ</t>
    </rPh>
    <rPh sb="36" eb="39">
      <t>コウリツセイ</t>
    </rPh>
    <rPh sb="40" eb="42">
      <t>ホジ</t>
    </rPh>
    <rPh sb="51" eb="53">
      <t>リュウドウ</t>
    </rPh>
    <rPh sb="53" eb="55">
      <t>ヒリツ</t>
    </rPh>
    <rPh sb="69" eb="70">
      <t>コ</t>
    </rPh>
    <rPh sb="77" eb="78">
      <t>オオ</t>
    </rPh>
    <rPh sb="80" eb="82">
      <t>ゲンショウ</t>
    </rPh>
    <rPh sb="90" eb="92">
      <t>チュウイ</t>
    </rPh>
    <rPh sb="93" eb="95">
      <t>ヒツヨウ</t>
    </rPh>
    <phoneticPr fontId="4"/>
  </si>
  <si>
    <t>　類似団体と比較して、有形固定資産減価償却率は同程度の状況ですが、管路経年化率が高いことから、老朽管の保有が多いことを示しています。しかし、管路更新率も高いように、老朽管の更新も進めているところです。これにより、有形固定資産減価償却率の減少が今後見込まれます。</t>
    <rPh sb="1" eb="3">
      <t>ルイジ</t>
    </rPh>
    <rPh sb="3" eb="5">
      <t>ダンタイ</t>
    </rPh>
    <rPh sb="6" eb="8">
      <t>ヒカク</t>
    </rPh>
    <rPh sb="11" eb="13">
      <t>ユウケイ</t>
    </rPh>
    <rPh sb="13" eb="15">
      <t>コテイ</t>
    </rPh>
    <rPh sb="15" eb="17">
      <t>シサン</t>
    </rPh>
    <rPh sb="17" eb="19">
      <t>ゲンカ</t>
    </rPh>
    <rPh sb="19" eb="21">
      <t>ショウキャク</t>
    </rPh>
    <rPh sb="21" eb="22">
      <t>リツ</t>
    </rPh>
    <rPh sb="23" eb="26">
      <t>ドウテイド</t>
    </rPh>
    <rPh sb="27" eb="29">
      <t>ジョウキョウ</t>
    </rPh>
    <rPh sb="33" eb="35">
      <t>カンロ</t>
    </rPh>
    <rPh sb="35" eb="38">
      <t>ケイネンカ</t>
    </rPh>
    <rPh sb="38" eb="39">
      <t>リツ</t>
    </rPh>
    <rPh sb="40" eb="41">
      <t>タカ</t>
    </rPh>
    <rPh sb="47" eb="49">
      <t>ロウキュウ</t>
    </rPh>
    <rPh sb="49" eb="50">
      <t>カン</t>
    </rPh>
    <rPh sb="51" eb="53">
      <t>ホユウ</t>
    </rPh>
    <rPh sb="54" eb="55">
      <t>オオ</t>
    </rPh>
    <rPh sb="59" eb="60">
      <t>シメ</t>
    </rPh>
    <rPh sb="70" eb="72">
      <t>カンロ</t>
    </rPh>
    <rPh sb="72" eb="74">
      <t>コウシン</t>
    </rPh>
    <rPh sb="74" eb="75">
      <t>リツ</t>
    </rPh>
    <rPh sb="76" eb="77">
      <t>タカ</t>
    </rPh>
    <rPh sb="82" eb="84">
      <t>ロウキュウ</t>
    </rPh>
    <rPh sb="84" eb="85">
      <t>カン</t>
    </rPh>
    <rPh sb="86" eb="88">
      <t>コウシン</t>
    </rPh>
    <rPh sb="89" eb="90">
      <t>スス</t>
    </rPh>
    <rPh sb="106" eb="108">
      <t>ユウケイ</t>
    </rPh>
    <rPh sb="108" eb="110">
      <t>コテイ</t>
    </rPh>
    <rPh sb="110" eb="112">
      <t>シサン</t>
    </rPh>
    <rPh sb="112" eb="114">
      <t>ゲンカ</t>
    </rPh>
    <rPh sb="114" eb="116">
      <t>ショウキャク</t>
    </rPh>
    <rPh sb="116" eb="117">
      <t>リツ</t>
    </rPh>
    <rPh sb="118" eb="120">
      <t>ゲンショウ</t>
    </rPh>
    <rPh sb="121" eb="123">
      <t>コンゴ</t>
    </rPh>
    <rPh sb="123" eb="125">
      <t>ミコ</t>
    </rPh>
    <phoneticPr fontId="4"/>
  </si>
  <si>
    <t>　類似団体平均値との比較においても、本町の経営状態は、現在良好な状態にあると思われます。
　しかしながら、平成２７年度からの簡易水道事業の統合の影響による維持管理の増加や、給水収益の減少などの問題解決への取り組みが今後必要となってきます。</t>
    <rPh sb="1" eb="3">
      <t>ルイジ</t>
    </rPh>
    <rPh sb="3" eb="5">
      <t>ダンタイ</t>
    </rPh>
    <rPh sb="5" eb="7">
      <t>ヘイキン</t>
    </rPh>
    <rPh sb="7" eb="8">
      <t>チ</t>
    </rPh>
    <rPh sb="10" eb="12">
      <t>ヒカク</t>
    </rPh>
    <rPh sb="18" eb="20">
      <t>ホンマチ</t>
    </rPh>
    <rPh sb="21" eb="23">
      <t>ケイエイ</t>
    </rPh>
    <rPh sb="23" eb="25">
      <t>ジョウタイ</t>
    </rPh>
    <rPh sb="27" eb="29">
      <t>ゲンザイ</t>
    </rPh>
    <rPh sb="29" eb="31">
      <t>リョウコウ</t>
    </rPh>
    <rPh sb="32" eb="34">
      <t>ジョウタイ</t>
    </rPh>
    <rPh sb="38" eb="39">
      <t>オモ</t>
    </rPh>
    <rPh sb="53" eb="55">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</si>
</sst>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1.1299999999999999</c:v>
                </c:pt>
                <c:pt idx="1">
                  <c:v>1.66</c:v>
                </c:pt>
                <c:pt idx="2">
                  <c:v>1.91</c:v>
                </c:pt>
                <c:pt idx="3">
                  <c:v>3.8</c:v>
                </c:pt>
                <c:pt idx="4">
                  <c:v>2.27</c:v>
                </c:pt>
              </c:numCache>
            </c:numRef>
          </c:val>
        </c:ser>
        <c:dLbls>
          <c:showLegendKey val="0"/>
          <c:showVal val="0"/>
          <c:showCatName val="0"/>
          <c:showSerName val="0"/>
          <c:showPercent val="0"/>
          <c:showBubbleSize val="0"/>
        </c:dLbls>
        <c:gapWidth val="150"/>
        <c:axId val="90172032"/>
        <c:axId val="304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90172032"/>
        <c:axId val="30478720"/>
      </c:lineChart>
      <c:dateAx>
        <c:axId val="90172032"/>
        <c:scaling>
          <c:orientation val="minMax"/>
        </c:scaling>
        <c:delete val="1"/>
        <c:axPos val="b"/>
        <c:numFmt formatCode="ge" sourceLinked="1"/>
        <c:majorTickMark val="none"/>
        <c:minorTickMark val="none"/>
        <c:tickLblPos val="none"/>
        <c:crossAx val="30478720"/>
        <c:crosses val="autoZero"/>
        <c:auto val="1"/>
        <c:lblOffset val="100"/>
        <c:baseTimeUnit val="years"/>
      </c:dateAx>
      <c:valAx>
        <c:axId val="304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61.48</c:v>
                </c:pt>
                <c:pt idx="1">
                  <c:v>61.04</c:v>
                </c:pt>
                <c:pt idx="2">
                  <c:v>57.2</c:v>
                </c:pt>
                <c:pt idx="3">
                  <c:v>60.28</c:v>
                </c:pt>
                <c:pt idx="4">
                  <c:v>55.89</c:v>
                </c:pt>
              </c:numCache>
            </c:numRef>
          </c:val>
        </c:ser>
        <c:dLbls>
          <c:showLegendKey val="0"/>
          <c:showVal val="0"/>
          <c:showCatName val="0"/>
          <c:showSerName val="0"/>
          <c:showPercent val="0"/>
          <c:showBubbleSize val="0"/>
        </c:dLbls>
        <c:gapWidth val="150"/>
        <c:axId val="30828800"/>
        <c:axId val="30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30828800"/>
        <c:axId val="30855552"/>
      </c:lineChart>
      <c:dateAx>
        <c:axId val="30828800"/>
        <c:scaling>
          <c:orientation val="minMax"/>
        </c:scaling>
        <c:delete val="1"/>
        <c:axPos val="b"/>
        <c:numFmt formatCode="ge" sourceLinked="1"/>
        <c:majorTickMark val="none"/>
        <c:minorTickMark val="none"/>
        <c:tickLblPos val="none"/>
        <c:crossAx val="30855552"/>
        <c:crosses val="autoZero"/>
        <c:auto val="1"/>
        <c:lblOffset val="100"/>
        <c:baseTimeUnit val="years"/>
      </c:dateAx>
      <c:valAx>
        <c:axId val="30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82.19</c:v>
                </c:pt>
                <c:pt idx="1">
                  <c:v>81.900000000000006</c:v>
                </c:pt>
                <c:pt idx="2">
                  <c:v>85.07</c:v>
                </c:pt>
                <c:pt idx="3">
                  <c:v>81.62</c:v>
                </c:pt>
                <c:pt idx="4">
                  <c:v>83.25</c:v>
                </c:pt>
              </c:numCache>
            </c:numRef>
          </c:val>
        </c:ser>
        <c:dLbls>
          <c:showLegendKey val="0"/>
          <c:showVal val="0"/>
          <c:showCatName val="0"/>
          <c:showSerName val="0"/>
          <c:showPercent val="0"/>
          <c:showBubbleSize val="0"/>
        </c:dLbls>
        <c:gapWidth val="150"/>
        <c:axId val="30951296"/>
        <c:axId val="309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30951296"/>
        <c:axId val="30957568"/>
      </c:lineChart>
      <c:dateAx>
        <c:axId val="30951296"/>
        <c:scaling>
          <c:orientation val="minMax"/>
        </c:scaling>
        <c:delete val="1"/>
        <c:axPos val="b"/>
        <c:numFmt formatCode="ge" sourceLinked="1"/>
        <c:majorTickMark val="none"/>
        <c:minorTickMark val="none"/>
        <c:tickLblPos val="none"/>
        <c:crossAx val="30957568"/>
        <c:crosses val="autoZero"/>
        <c:auto val="1"/>
        <c:lblOffset val="100"/>
        <c:baseTimeUnit val="years"/>
      </c:dateAx>
      <c:valAx>
        <c:axId val="309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108.59</c:v>
                </c:pt>
                <c:pt idx="1">
                  <c:v>109.22</c:v>
                </c:pt>
                <c:pt idx="2">
                  <c:v>106.31</c:v>
                </c:pt>
                <c:pt idx="3">
                  <c:v>101.99</c:v>
                </c:pt>
                <c:pt idx="4">
                  <c:v>105.72</c:v>
                </c:pt>
              </c:numCache>
            </c:numRef>
          </c:val>
        </c:ser>
        <c:dLbls>
          <c:showLegendKey val="0"/>
          <c:showVal val="0"/>
          <c:showCatName val="0"/>
          <c:showSerName val="0"/>
          <c:showPercent val="0"/>
          <c:showBubbleSize val="0"/>
        </c:dLbls>
        <c:gapWidth val="150"/>
        <c:axId val="30500352"/>
        <c:axId val="305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30500352"/>
        <c:axId val="30502272"/>
      </c:lineChart>
      <c:dateAx>
        <c:axId val="30500352"/>
        <c:scaling>
          <c:orientation val="minMax"/>
        </c:scaling>
        <c:delete val="1"/>
        <c:axPos val="b"/>
        <c:numFmt formatCode="ge" sourceLinked="1"/>
        <c:majorTickMark val="none"/>
        <c:minorTickMark val="none"/>
        <c:tickLblPos val="none"/>
        <c:crossAx val="30502272"/>
        <c:crosses val="autoZero"/>
        <c:auto val="1"/>
        <c:lblOffset val="100"/>
        <c:baseTimeUnit val="years"/>
      </c:dateAx>
      <c:valAx>
        <c:axId val="3050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32.520000000000003</c:v>
                </c:pt>
                <c:pt idx="1">
                  <c:v>33.53</c:v>
                </c:pt>
                <c:pt idx="2">
                  <c:v>34.49</c:v>
                </c:pt>
                <c:pt idx="3">
                  <c:v>34.770000000000003</c:v>
                </c:pt>
                <c:pt idx="4">
                  <c:v>44.61</c:v>
                </c:pt>
              </c:numCache>
            </c:numRef>
          </c:val>
        </c:ser>
        <c:dLbls>
          <c:showLegendKey val="0"/>
          <c:showVal val="0"/>
          <c:showCatName val="0"/>
          <c:showSerName val="0"/>
          <c:showPercent val="0"/>
          <c:showBubbleSize val="0"/>
        </c:dLbls>
        <c:gapWidth val="150"/>
        <c:axId val="88409216"/>
        <c:axId val="884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88409216"/>
        <c:axId val="88411136"/>
      </c:lineChart>
      <c:dateAx>
        <c:axId val="88409216"/>
        <c:scaling>
          <c:orientation val="minMax"/>
        </c:scaling>
        <c:delete val="1"/>
        <c:axPos val="b"/>
        <c:numFmt formatCode="ge" sourceLinked="1"/>
        <c:majorTickMark val="none"/>
        <c:minorTickMark val="none"/>
        <c:tickLblPos val="none"/>
        <c:crossAx val="88411136"/>
        <c:crosses val="autoZero"/>
        <c:auto val="1"/>
        <c:lblOffset val="100"/>
        <c:baseTimeUnit val="years"/>
      </c:dateAx>
      <c:valAx>
        <c:axId val="884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29.73</c:v>
                </c:pt>
              </c:numCache>
            </c:numRef>
          </c:val>
        </c:ser>
        <c:dLbls>
          <c:showLegendKey val="0"/>
          <c:showVal val="0"/>
          <c:showCatName val="0"/>
          <c:showSerName val="0"/>
          <c:showPercent val="0"/>
          <c:showBubbleSize val="0"/>
        </c:dLbls>
        <c:gapWidth val="150"/>
        <c:axId val="30884608"/>
        <c:axId val="308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30884608"/>
        <c:axId val="30886528"/>
      </c:lineChart>
      <c:dateAx>
        <c:axId val="30884608"/>
        <c:scaling>
          <c:orientation val="minMax"/>
        </c:scaling>
        <c:delete val="1"/>
        <c:axPos val="b"/>
        <c:numFmt formatCode="ge" sourceLinked="1"/>
        <c:majorTickMark val="none"/>
        <c:minorTickMark val="none"/>
        <c:tickLblPos val="none"/>
        <c:crossAx val="30886528"/>
        <c:crosses val="autoZero"/>
        <c:auto val="1"/>
        <c:lblOffset val="100"/>
        <c:baseTimeUnit val="years"/>
      </c:dateAx>
      <c:valAx>
        <c:axId val="308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17.04</c:v>
                </c:pt>
                <c:pt idx="1">
                  <c:v>8.6</c:v>
                </c:pt>
                <c:pt idx="2">
                  <c:v>3.55</c:v>
                </c:pt>
                <c:pt idx="3">
                  <c:v>1.59</c:v>
                </c:pt>
                <c:pt idx="4" formatCode="#,##0.00;&quot;△&quot;#,##0.00">
                  <c:v>0</c:v>
                </c:pt>
              </c:numCache>
            </c:numRef>
          </c:val>
        </c:ser>
        <c:dLbls>
          <c:showLegendKey val="0"/>
          <c:showVal val="0"/>
          <c:showCatName val="0"/>
          <c:showSerName val="0"/>
          <c:showPercent val="0"/>
          <c:showBubbleSize val="0"/>
        </c:dLbls>
        <c:gapWidth val="150"/>
        <c:axId val="30913280"/>
        <c:axId val="309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30913280"/>
        <c:axId val="30915200"/>
      </c:lineChart>
      <c:dateAx>
        <c:axId val="30913280"/>
        <c:scaling>
          <c:orientation val="minMax"/>
        </c:scaling>
        <c:delete val="1"/>
        <c:axPos val="b"/>
        <c:numFmt formatCode="ge" sourceLinked="1"/>
        <c:majorTickMark val="none"/>
        <c:minorTickMark val="none"/>
        <c:tickLblPos val="none"/>
        <c:crossAx val="30915200"/>
        <c:crosses val="autoZero"/>
        <c:auto val="1"/>
        <c:lblOffset val="100"/>
        <c:baseTimeUnit val="years"/>
      </c:dateAx>
      <c:valAx>
        <c:axId val="3091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9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766.39</c:v>
                </c:pt>
                <c:pt idx="1">
                  <c:v>981.99</c:v>
                </c:pt>
                <c:pt idx="2">
                  <c:v>665.08</c:v>
                </c:pt>
                <c:pt idx="3">
                  <c:v>811</c:v>
                </c:pt>
                <c:pt idx="4">
                  <c:v>267.57</c:v>
                </c:pt>
              </c:numCache>
            </c:numRef>
          </c:val>
        </c:ser>
        <c:dLbls>
          <c:showLegendKey val="0"/>
          <c:showVal val="0"/>
          <c:showCatName val="0"/>
          <c:showSerName val="0"/>
          <c:showPercent val="0"/>
          <c:showBubbleSize val="0"/>
        </c:dLbls>
        <c:gapWidth val="150"/>
        <c:axId val="30619904"/>
        <c:axId val="306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30619904"/>
        <c:axId val="30638464"/>
      </c:lineChart>
      <c:dateAx>
        <c:axId val="30619904"/>
        <c:scaling>
          <c:orientation val="minMax"/>
        </c:scaling>
        <c:delete val="1"/>
        <c:axPos val="b"/>
        <c:numFmt formatCode="ge" sourceLinked="1"/>
        <c:majorTickMark val="none"/>
        <c:minorTickMark val="none"/>
        <c:tickLblPos val="none"/>
        <c:crossAx val="30638464"/>
        <c:crosses val="autoZero"/>
        <c:auto val="1"/>
        <c:lblOffset val="100"/>
        <c:baseTimeUnit val="years"/>
      </c:dateAx>
      <c:valAx>
        <c:axId val="3063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302.57</c:v>
                </c:pt>
                <c:pt idx="1">
                  <c:v>290</c:v>
                </c:pt>
                <c:pt idx="2">
                  <c:v>284.33</c:v>
                </c:pt>
                <c:pt idx="3">
                  <c:v>327.61</c:v>
                </c:pt>
                <c:pt idx="4">
                  <c:v>309.27</c:v>
                </c:pt>
              </c:numCache>
            </c:numRef>
          </c:val>
        </c:ser>
        <c:dLbls>
          <c:showLegendKey val="0"/>
          <c:showVal val="0"/>
          <c:showCatName val="0"/>
          <c:showSerName val="0"/>
          <c:showPercent val="0"/>
          <c:showBubbleSize val="0"/>
        </c:dLbls>
        <c:gapWidth val="150"/>
        <c:axId val="30668672"/>
        <c:axId val="306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30668672"/>
        <c:axId val="30679040"/>
      </c:lineChart>
      <c:dateAx>
        <c:axId val="30668672"/>
        <c:scaling>
          <c:orientation val="minMax"/>
        </c:scaling>
        <c:delete val="1"/>
        <c:axPos val="b"/>
        <c:numFmt formatCode="ge" sourceLinked="1"/>
        <c:majorTickMark val="none"/>
        <c:minorTickMark val="none"/>
        <c:tickLblPos val="none"/>
        <c:crossAx val="30679040"/>
        <c:crosses val="autoZero"/>
        <c:auto val="1"/>
        <c:lblOffset val="100"/>
        <c:baseTimeUnit val="years"/>
      </c:dateAx>
      <c:valAx>
        <c:axId val="3067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c:v>
                </c:pt>
                <c:pt idx="1">
                  <c:v>103.72</c:v>
                </c:pt>
                <c:pt idx="2">
                  <c:v>102.01</c:v>
                </c:pt>
                <c:pt idx="3">
                  <c:v>96.75</c:v>
                </c:pt>
                <c:pt idx="4">
                  <c:v>101.78</c:v>
                </c:pt>
              </c:numCache>
            </c:numRef>
          </c:val>
        </c:ser>
        <c:dLbls>
          <c:showLegendKey val="0"/>
          <c:showVal val="0"/>
          <c:showCatName val="0"/>
          <c:showSerName val="0"/>
          <c:showPercent val="0"/>
          <c:showBubbleSize val="0"/>
        </c:dLbls>
        <c:gapWidth val="150"/>
        <c:axId val="30690688"/>
        <c:axId val="307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30690688"/>
        <c:axId val="30713344"/>
      </c:lineChart>
      <c:dateAx>
        <c:axId val="30690688"/>
        <c:scaling>
          <c:orientation val="minMax"/>
        </c:scaling>
        <c:delete val="1"/>
        <c:axPos val="b"/>
        <c:numFmt formatCode="ge" sourceLinked="1"/>
        <c:majorTickMark val="none"/>
        <c:minorTickMark val="none"/>
        <c:tickLblPos val="none"/>
        <c:crossAx val="30713344"/>
        <c:crosses val="autoZero"/>
        <c:auto val="1"/>
        <c:lblOffset val="100"/>
        <c:baseTimeUnit val="years"/>
      </c:dateAx>
      <c:valAx>
        <c:axId val="307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143.24</c:v>
                </c:pt>
                <c:pt idx="1">
                  <c:v>143.06</c:v>
                </c:pt>
                <c:pt idx="2">
                  <c:v>145.16999999999999</c:v>
                </c:pt>
                <c:pt idx="3">
                  <c:v>154.26</c:v>
                </c:pt>
                <c:pt idx="4">
                  <c:v>146.38</c:v>
                </c:pt>
              </c:numCache>
            </c:numRef>
          </c:val>
        </c:ser>
        <c:dLbls>
          <c:showLegendKey val="0"/>
          <c:showVal val="0"/>
          <c:showCatName val="0"/>
          <c:showSerName val="0"/>
          <c:showPercent val="0"/>
          <c:showBubbleSize val="0"/>
        </c:dLbls>
        <c:gapWidth val="150"/>
        <c:axId val="30816896"/>
        <c:axId val="308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30816896"/>
        <c:axId val="30819072"/>
      </c:lineChart>
      <c:dateAx>
        <c:axId val="30816896"/>
        <c:scaling>
          <c:orientation val="minMax"/>
        </c:scaling>
        <c:delete val="1"/>
        <c:axPos val="b"/>
        <c:numFmt formatCode="ge" sourceLinked="1"/>
        <c:majorTickMark val="none"/>
        <c:minorTickMark val="none"/>
        <c:tickLblPos val="none"/>
        <c:crossAx val="30819072"/>
        <c:crosses val="autoZero"/>
        <c:auto val="1"/>
        <c:lblOffset val="100"/>
        <c:baseTimeUnit val="years"/>
      </c:dateAx>
      <c:valAx>
        <c:axId val="308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宇治田原町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9735</v>
      </c>
      <c r="AJ8" s="56"/>
      <c r="AK8" s="56"/>
      <c r="AL8" s="56"/>
      <c r="AM8" s="56"/>
      <c r="AN8" s="56"/>
      <c r="AO8" s="56"/>
      <c r="AP8" s="57"/>
      <c r="AQ8" s="47">
        <f>データ!R6</f>
        <v>58.16</v>
      </c>
      <c r="AR8" s="47"/>
      <c r="AS8" s="47"/>
      <c r="AT8" s="47"/>
      <c r="AU8" s="47"/>
      <c r="AV8" s="47"/>
      <c r="AW8" s="47"/>
      <c r="AX8" s="47"/>
      <c r="AY8" s="47">
        <f>データ!S6</f>
        <v>167.38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83.11</v>
      </c>
      <c r="K10" s="47"/>
      <c r="L10" s="47"/>
      <c r="M10" s="47"/>
      <c r="N10" s="47"/>
      <c r="O10" s="47"/>
      <c r="P10" s="47"/>
      <c r="Q10" s="47"/>
      <c r="R10" s="47">
        <f>データ!O6</f>
        <v>95.32</v>
      </c>
      <c r="S10" s="47"/>
      <c r="T10" s="47"/>
      <c r="U10" s="47"/>
      <c r="V10" s="47"/>
      <c r="W10" s="47"/>
      <c r="X10" s="47"/>
      <c r="Y10" s="47"/>
      <c r="Z10" s="78">
        <f>データ!P6</f>
        <v>2562</v>
      </c>
      <c r="AA10" s="78"/>
      <c r="AB10" s="78"/>
      <c r="AC10" s="78"/>
      <c r="AD10" s="78"/>
      <c r="AE10" s="78"/>
      <c r="AF10" s="78"/>
      <c r="AG10" s="78"/>
      <c r="AH10" s="2"/>
      <c r="AI10" s="78">
        <f>データ!T6</f>
        <v>9238</v>
      </c>
      <c r="AJ10" s="78"/>
      <c r="AK10" s="78"/>
      <c r="AL10" s="78"/>
      <c r="AM10" s="78"/>
      <c r="AN10" s="78"/>
      <c r="AO10" s="78"/>
      <c r="AP10" s="78"/>
      <c r="AQ10" s="47">
        <f>データ!U6</f>
        <v>7.88</v>
      </c>
      <c r="AR10" s="47"/>
      <c r="AS10" s="47"/>
      <c r="AT10" s="47"/>
      <c r="AU10" s="47"/>
      <c r="AV10" s="47"/>
      <c r="AW10" s="47"/>
      <c r="AX10" s="47"/>
      <c r="AY10" s="47">
        <f>データ!V6</f>
        <v>1172.3399999999999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263443</v>
      </c>
      <c r="D6" s="31">
        <f t="shared" si="3"/>
        <v>46</v>
      </c>
      <c r="E6" s="31">
        <f t="shared" si="3"/>
        <v>1</v>
      </c>
      <c r="F6" s="31">
        <f t="shared" si="3"/>
        <v>0</v>
      </c>
      <c r="G6" s="31">
        <f t="shared" si="3"/>
        <v>1</v>
      </c>
      <c r="H6" s="31" t="str">
        <f t="shared" si="3"/>
        <v>京都府　宇治田原町</v>
      </c>
      <c r="I6" s="31" t="str">
        <f t="shared" si="3"/>
        <v>法適用</v>
      </c>
      <c r="J6" s="31" t="str">
        <f t="shared" si="3"/>
        <v>水道事業</v>
      </c>
      <c r="K6" s="31" t="str">
        <f t="shared" si="3"/>
        <v>末端給水事業</v>
      </c>
      <c r="L6" s="31" t="str">
        <f t="shared" si="3"/>
        <v>A8</v>
      </c>
      <c r="M6" s="32" t="str">
        <f t="shared" si="3"/>
        <v>-</v>
      </c>
      <c r="N6" s="32">
        <f t="shared" si="3"/>
        <v>83.11</v>
      </c>
      <c r="O6" s="32">
        <f t="shared" si="3"/>
        <v>95.32</v>
      </c>
      <c r="P6" s="32">
        <f t="shared" si="3"/>
        <v>2562</v>
      </c>
      <c r="Q6" s="32">
        <f t="shared" si="3"/>
        <v>9735</v>
      </c>
      <c r="R6" s="32">
        <f t="shared" si="3"/>
        <v>58.16</v>
      </c>
      <c r="S6" s="32">
        <f t="shared" si="3"/>
        <v>167.38</v>
      </c>
      <c r="T6" s="32">
        <f t="shared" si="3"/>
        <v>9238</v>
      </c>
      <c r="U6" s="32">
        <f t="shared" si="3"/>
        <v>7.88</v>
      </c>
      <c r="V6" s="32">
        <f t="shared" si="3"/>
        <v>1172.3399999999999</v>
      </c>
      <c r="W6" s="33">
        <f>IF(W7="",NA(),W7)</f>
        <v>108.59</v>
      </c>
      <c r="X6" s="33">
        <f t="shared" ref="X6:AF6" si="4">IF(X7="",NA(),X7)</f>
        <v>109.22</v>
      </c>
      <c r="Y6" s="33">
        <f t="shared" si="4"/>
        <v>106.31</v>
      </c>
      <c r="Z6" s="33">
        <f t="shared" si="4"/>
        <v>101.99</v>
      </c>
      <c r="AA6" s="33">
        <f t="shared" si="4"/>
        <v>105.72</v>
      </c>
      <c r="AB6" s="33">
        <f t="shared" si="4"/>
        <v>108.06</v>
      </c>
      <c r="AC6" s="33">
        <f t="shared" si="4"/>
        <v>104.82</v>
      </c>
      <c r="AD6" s="33">
        <f t="shared" si="4"/>
        <v>104.95</v>
      </c>
      <c r="AE6" s="33">
        <f t="shared" si="4"/>
        <v>105.53</v>
      </c>
      <c r="AF6" s="33">
        <f t="shared" si="4"/>
        <v>107.2</v>
      </c>
      <c r="AG6" s="32" t="str">
        <f>IF(AG7="","",IF(AG7="-","【-】","【"&amp;SUBSTITUTE(TEXT(AG7,"#,##0.00"),"-","△")&amp;"】"))</f>
        <v>【113.03】</v>
      </c>
      <c r="AH6" s="33">
        <f>IF(AH7="",NA(),AH7)</f>
        <v>17.04</v>
      </c>
      <c r="AI6" s="33">
        <f t="shared" ref="AI6:AQ6" si="5">IF(AI7="",NA(),AI7)</f>
        <v>8.6</v>
      </c>
      <c r="AJ6" s="33">
        <f t="shared" si="5"/>
        <v>3.55</v>
      </c>
      <c r="AK6" s="33">
        <f t="shared" si="5"/>
        <v>1.59</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766.39</v>
      </c>
      <c r="AT6" s="33">
        <f t="shared" ref="AT6:BB6" si="6">IF(AT7="",NA(),AT7)</f>
        <v>981.99</v>
      </c>
      <c r="AU6" s="33">
        <f t="shared" si="6"/>
        <v>665.08</v>
      </c>
      <c r="AV6" s="33">
        <f t="shared" si="6"/>
        <v>811</v>
      </c>
      <c r="AW6" s="33">
        <f t="shared" si="6"/>
        <v>267.57</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302.57</v>
      </c>
      <c r="BE6" s="33">
        <f t="shared" ref="BE6:BM6" si="7">IF(BE7="",NA(),BE7)</f>
        <v>290</v>
      </c>
      <c r="BF6" s="33">
        <f t="shared" si="7"/>
        <v>284.33</v>
      </c>
      <c r="BG6" s="33">
        <f t="shared" si="7"/>
        <v>327.61</v>
      </c>
      <c r="BH6" s="33">
        <f t="shared" si="7"/>
        <v>309.27</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103</v>
      </c>
      <c r="BP6" s="33">
        <f t="shared" ref="BP6:BX6" si="8">IF(BP7="",NA(),BP7)</f>
        <v>103.72</v>
      </c>
      <c r="BQ6" s="33">
        <f t="shared" si="8"/>
        <v>102.01</v>
      </c>
      <c r="BR6" s="33">
        <f t="shared" si="8"/>
        <v>96.75</v>
      </c>
      <c r="BS6" s="33">
        <f t="shared" si="8"/>
        <v>101.78</v>
      </c>
      <c r="BT6" s="33">
        <f t="shared" si="8"/>
        <v>93.43</v>
      </c>
      <c r="BU6" s="33">
        <f t="shared" si="8"/>
        <v>90.17</v>
      </c>
      <c r="BV6" s="33">
        <f t="shared" si="8"/>
        <v>90.69</v>
      </c>
      <c r="BW6" s="33">
        <f t="shared" si="8"/>
        <v>90.64</v>
      </c>
      <c r="BX6" s="33">
        <f t="shared" si="8"/>
        <v>93.66</v>
      </c>
      <c r="BY6" s="32" t="str">
        <f>IF(BY7="","",IF(BY7="-","【-】","【"&amp;SUBSTITUTE(TEXT(BY7,"#,##0.00"),"-","△")&amp;"】"))</f>
        <v>【104.60】</v>
      </c>
      <c r="BZ6" s="33">
        <f>IF(BZ7="",NA(),BZ7)</f>
        <v>143.24</v>
      </c>
      <c r="CA6" s="33">
        <f t="shared" ref="CA6:CI6" si="9">IF(CA7="",NA(),CA7)</f>
        <v>143.06</v>
      </c>
      <c r="CB6" s="33">
        <f t="shared" si="9"/>
        <v>145.16999999999999</v>
      </c>
      <c r="CC6" s="33">
        <f t="shared" si="9"/>
        <v>154.26</v>
      </c>
      <c r="CD6" s="33">
        <f t="shared" si="9"/>
        <v>146.38</v>
      </c>
      <c r="CE6" s="33">
        <f t="shared" si="9"/>
        <v>204.24</v>
      </c>
      <c r="CF6" s="33">
        <f t="shared" si="9"/>
        <v>210.28</v>
      </c>
      <c r="CG6" s="33">
        <f t="shared" si="9"/>
        <v>211.08</v>
      </c>
      <c r="CH6" s="33">
        <f t="shared" si="9"/>
        <v>213.52</v>
      </c>
      <c r="CI6" s="33">
        <f t="shared" si="9"/>
        <v>208.21</v>
      </c>
      <c r="CJ6" s="32" t="str">
        <f>IF(CJ7="","",IF(CJ7="-","【-】","【"&amp;SUBSTITUTE(TEXT(CJ7,"#,##0.00"),"-","△")&amp;"】"))</f>
        <v>【164.21】</v>
      </c>
      <c r="CK6" s="33">
        <f>IF(CK7="",NA(),CK7)</f>
        <v>61.48</v>
      </c>
      <c r="CL6" s="33">
        <f t="shared" ref="CL6:CT6" si="10">IF(CL7="",NA(),CL7)</f>
        <v>61.04</v>
      </c>
      <c r="CM6" s="33">
        <f t="shared" si="10"/>
        <v>57.2</v>
      </c>
      <c r="CN6" s="33">
        <f t="shared" si="10"/>
        <v>60.28</v>
      </c>
      <c r="CO6" s="33">
        <f t="shared" si="10"/>
        <v>55.89</v>
      </c>
      <c r="CP6" s="33">
        <f t="shared" si="10"/>
        <v>51.05</v>
      </c>
      <c r="CQ6" s="33">
        <f t="shared" si="10"/>
        <v>50.49</v>
      </c>
      <c r="CR6" s="33">
        <f t="shared" si="10"/>
        <v>49.69</v>
      </c>
      <c r="CS6" s="33">
        <f t="shared" si="10"/>
        <v>49.77</v>
      </c>
      <c r="CT6" s="33">
        <f t="shared" si="10"/>
        <v>49.22</v>
      </c>
      <c r="CU6" s="32" t="str">
        <f>IF(CU7="","",IF(CU7="-","【-】","【"&amp;SUBSTITUTE(TEXT(CU7,"#,##0.00"),"-","△")&amp;"】"))</f>
        <v>【59.80】</v>
      </c>
      <c r="CV6" s="33">
        <f>IF(CV7="",NA(),CV7)</f>
        <v>82.19</v>
      </c>
      <c r="CW6" s="33">
        <f t="shared" ref="CW6:DE6" si="11">IF(CW7="",NA(),CW7)</f>
        <v>81.900000000000006</v>
      </c>
      <c r="CX6" s="33">
        <f t="shared" si="11"/>
        <v>85.07</v>
      </c>
      <c r="CY6" s="33">
        <f t="shared" si="11"/>
        <v>81.62</v>
      </c>
      <c r="CZ6" s="33">
        <f t="shared" si="11"/>
        <v>83.25</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32.520000000000003</v>
      </c>
      <c r="DH6" s="33">
        <f t="shared" ref="DH6:DP6" si="12">IF(DH7="",NA(),DH7)</f>
        <v>33.53</v>
      </c>
      <c r="DI6" s="33">
        <f t="shared" si="12"/>
        <v>34.49</v>
      </c>
      <c r="DJ6" s="33">
        <f t="shared" si="12"/>
        <v>34.770000000000003</v>
      </c>
      <c r="DK6" s="33">
        <f t="shared" si="12"/>
        <v>44.61</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3">
        <f t="shared" si="13"/>
        <v>29.73</v>
      </c>
      <c r="DW6" s="33">
        <f t="shared" si="13"/>
        <v>6.34</v>
      </c>
      <c r="DX6" s="33">
        <f t="shared" si="13"/>
        <v>6.81</v>
      </c>
      <c r="DY6" s="33">
        <f t="shared" si="13"/>
        <v>8.41</v>
      </c>
      <c r="DZ6" s="33">
        <f t="shared" si="13"/>
        <v>8.7200000000000006</v>
      </c>
      <c r="EA6" s="33">
        <f t="shared" si="13"/>
        <v>9.86</v>
      </c>
      <c r="EB6" s="32" t="str">
        <f>IF(EB7="","",IF(EB7="-","【-】","【"&amp;SUBSTITUTE(TEXT(EB7,"#,##0.00"),"-","△")&amp;"】"))</f>
        <v>【12.42】</v>
      </c>
      <c r="EC6" s="33">
        <f>IF(EC7="",NA(),EC7)</f>
        <v>1.1299999999999999</v>
      </c>
      <c r="ED6" s="33">
        <f t="shared" ref="ED6:EL6" si="14">IF(ED7="",NA(),ED7)</f>
        <v>1.66</v>
      </c>
      <c r="EE6" s="33">
        <f t="shared" si="14"/>
        <v>1.91</v>
      </c>
      <c r="EF6" s="33">
        <f t="shared" si="14"/>
        <v>3.8</v>
      </c>
      <c r="EG6" s="33">
        <f t="shared" si="14"/>
        <v>2.27</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263443</v>
      </c>
      <c r="D7" s="35">
        <v>46</v>
      </c>
      <c r="E7" s="35">
        <v>1</v>
      </c>
      <c r="F7" s="35">
        <v>0</v>
      </c>
      <c r="G7" s="35">
        <v>1</v>
      </c>
      <c r="H7" s="35" t="s">
        <v>93</v>
      </c>
      <c r="I7" s="35" t="s">
        <v>94</v>
      </c>
      <c r="J7" s="35" t="s">
        <v>95</v>
      </c>
      <c r="K7" s="35" t="s">
        <v>96</v>
      </c>
      <c r="L7" s="35" t="s">
        <v>97</v>
      </c>
      <c r="M7" s="36" t="s">
        <v>98</v>
      </c>
      <c r="N7" s="36">
        <v>83.11</v>
      </c>
      <c r="O7" s="36">
        <v>95.32</v>
      </c>
      <c r="P7" s="36">
        <v>2562</v>
      </c>
      <c r="Q7" s="36">
        <v>9735</v>
      </c>
      <c r="R7" s="36">
        <v>58.16</v>
      </c>
      <c r="S7" s="36">
        <v>167.38</v>
      </c>
      <c r="T7" s="36">
        <v>9238</v>
      </c>
      <c r="U7" s="36">
        <v>7.88</v>
      </c>
      <c r="V7" s="36">
        <v>1172.3399999999999</v>
      </c>
      <c r="W7" s="36">
        <v>108.59</v>
      </c>
      <c r="X7" s="36">
        <v>109.22</v>
      </c>
      <c r="Y7" s="36">
        <v>106.31</v>
      </c>
      <c r="Z7" s="36">
        <v>101.99</v>
      </c>
      <c r="AA7" s="36">
        <v>105.72</v>
      </c>
      <c r="AB7" s="36">
        <v>108.06</v>
      </c>
      <c r="AC7" s="36">
        <v>104.82</v>
      </c>
      <c r="AD7" s="36">
        <v>104.95</v>
      </c>
      <c r="AE7" s="36">
        <v>105.53</v>
      </c>
      <c r="AF7" s="36">
        <v>107.2</v>
      </c>
      <c r="AG7" s="36">
        <v>113.03</v>
      </c>
      <c r="AH7" s="36">
        <v>17.04</v>
      </c>
      <c r="AI7" s="36">
        <v>8.6</v>
      </c>
      <c r="AJ7" s="36">
        <v>3.55</v>
      </c>
      <c r="AK7" s="36">
        <v>1.59</v>
      </c>
      <c r="AL7" s="36">
        <v>0</v>
      </c>
      <c r="AM7" s="36">
        <v>23.31</v>
      </c>
      <c r="AN7" s="36">
        <v>26.83</v>
      </c>
      <c r="AO7" s="36">
        <v>26.81</v>
      </c>
      <c r="AP7" s="36">
        <v>28.31</v>
      </c>
      <c r="AQ7" s="36">
        <v>13.46</v>
      </c>
      <c r="AR7" s="36">
        <v>0.81</v>
      </c>
      <c r="AS7" s="36">
        <v>766.39</v>
      </c>
      <c r="AT7" s="36">
        <v>981.99</v>
      </c>
      <c r="AU7" s="36">
        <v>665.08</v>
      </c>
      <c r="AV7" s="36">
        <v>811</v>
      </c>
      <c r="AW7" s="36">
        <v>267.57</v>
      </c>
      <c r="AX7" s="36">
        <v>1129.9100000000001</v>
      </c>
      <c r="AY7" s="36">
        <v>1197.1099999999999</v>
      </c>
      <c r="AZ7" s="36">
        <v>1002.64</v>
      </c>
      <c r="BA7" s="36">
        <v>1164.51</v>
      </c>
      <c r="BB7" s="36">
        <v>434.72</v>
      </c>
      <c r="BC7" s="36">
        <v>264.16000000000003</v>
      </c>
      <c r="BD7" s="36">
        <v>302.57</v>
      </c>
      <c r="BE7" s="36">
        <v>290</v>
      </c>
      <c r="BF7" s="36">
        <v>284.33</v>
      </c>
      <c r="BG7" s="36">
        <v>327.61</v>
      </c>
      <c r="BH7" s="36">
        <v>309.27</v>
      </c>
      <c r="BI7" s="36">
        <v>540.94000000000005</v>
      </c>
      <c r="BJ7" s="36">
        <v>532.29999999999995</v>
      </c>
      <c r="BK7" s="36">
        <v>520.29999999999995</v>
      </c>
      <c r="BL7" s="36">
        <v>498.27</v>
      </c>
      <c r="BM7" s="36">
        <v>495.76</v>
      </c>
      <c r="BN7" s="36">
        <v>283.72000000000003</v>
      </c>
      <c r="BO7" s="36">
        <v>103</v>
      </c>
      <c r="BP7" s="36">
        <v>103.72</v>
      </c>
      <c r="BQ7" s="36">
        <v>102.01</v>
      </c>
      <c r="BR7" s="36">
        <v>96.75</v>
      </c>
      <c r="BS7" s="36">
        <v>101.78</v>
      </c>
      <c r="BT7" s="36">
        <v>93.43</v>
      </c>
      <c r="BU7" s="36">
        <v>90.17</v>
      </c>
      <c r="BV7" s="36">
        <v>90.69</v>
      </c>
      <c r="BW7" s="36">
        <v>90.64</v>
      </c>
      <c r="BX7" s="36">
        <v>93.66</v>
      </c>
      <c r="BY7" s="36">
        <v>104.6</v>
      </c>
      <c r="BZ7" s="36">
        <v>143.24</v>
      </c>
      <c r="CA7" s="36">
        <v>143.06</v>
      </c>
      <c r="CB7" s="36">
        <v>145.16999999999999</v>
      </c>
      <c r="CC7" s="36">
        <v>154.26</v>
      </c>
      <c r="CD7" s="36">
        <v>146.38</v>
      </c>
      <c r="CE7" s="36">
        <v>204.24</v>
      </c>
      <c r="CF7" s="36">
        <v>210.28</v>
      </c>
      <c r="CG7" s="36">
        <v>211.08</v>
      </c>
      <c r="CH7" s="36">
        <v>213.52</v>
      </c>
      <c r="CI7" s="36">
        <v>208.21</v>
      </c>
      <c r="CJ7" s="36">
        <v>164.21</v>
      </c>
      <c r="CK7" s="36">
        <v>61.48</v>
      </c>
      <c r="CL7" s="36">
        <v>61.04</v>
      </c>
      <c r="CM7" s="36">
        <v>57.2</v>
      </c>
      <c r="CN7" s="36">
        <v>60.28</v>
      </c>
      <c r="CO7" s="36">
        <v>55.89</v>
      </c>
      <c r="CP7" s="36">
        <v>51.05</v>
      </c>
      <c r="CQ7" s="36">
        <v>50.49</v>
      </c>
      <c r="CR7" s="36">
        <v>49.69</v>
      </c>
      <c r="CS7" s="36">
        <v>49.77</v>
      </c>
      <c r="CT7" s="36">
        <v>49.22</v>
      </c>
      <c r="CU7" s="36">
        <v>59.8</v>
      </c>
      <c r="CV7" s="36">
        <v>82.19</v>
      </c>
      <c r="CW7" s="36">
        <v>81.900000000000006</v>
      </c>
      <c r="CX7" s="36">
        <v>85.07</v>
      </c>
      <c r="CY7" s="36">
        <v>81.62</v>
      </c>
      <c r="CZ7" s="36">
        <v>83.25</v>
      </c>
      <c r="DA7" s="36">
        <v>80.81</v>
      </c>
      <c r="DB7" s="36">
        <v>78.7</v>
      </c>
      <c r="DC7" s="36">
        <v>80.010000000000005</v>
      </c>
      <c r="DD7" s="36">
        <v>79.98</v>
      </c>
      <c r="DE7" s="36">
        <v>79.48</v>
      </c>
      <c r="DF7" s="36">
        <v>89.78</v>
      </c>
      <c r="DG7" s="36">
        <v>32.520000000000003</v>
      </c>
      <c r="DH7" s="36">
        <v>33.53</v>
      </c>
      <c r="DI7" s="36">
        <v>34.49</v>
      </c>
      <c r="DJ7" s="36">
        <v>34.770000000000003</v>
      </c>
      <c r="DK7" s="36">
        <v>44.61</v>
      </c>
      <c r="DL7" s="36">
        <v>33.21</v>
      </c>
      <c r="DM7" s="36">
        <v>34.24</v>
      </c>
      <c r="DN7" s="36">
        <v>35.18</v>
      </c>
      <c r="DO7" s="36">
        <v>36.43</v>
      </c>
      <c r="DP7" s="36">
        <v>46.12</v>
      </c>
      <c r="DQ7" s="36">
        <v>46.31</v>
      </c>
      <c r="DR7" s="36">
        <v>0</v>
      </c>
      <c r="DS7" s="36">
        <v>0</v>
      </c>
      <c r="DT7" s="36">
        <v>0</v>
      </c>
      <c r="DU7" s="36">
        <v>0</v>
      </c>
      <c r="DV7" s="36">
        <v>29.73</v>
      </c>
      <c r="DW7" s="36">
        <v>6.34</v>
      </c>
      <c r="DX7" s="36">
        <v>6.81</v>
      </c>
      <c r="DY7" s="36">
        <v>8.41</v>
      </c>
      <c r="DZ7" s="36">
        <v>8.7200000000000006</v>
      </c>
      <c r="EA7" s="36">
        <v>9.86</v>
      </c>
      <c r="EB7" s="36">
        <v>12.42</v>
      </c>
      <c r="EC7" s="36">
        <v>1.1299999999999999</v>
      </c>
      <c r="ED7" s="36">
        <v>1.66</v>
      </c>
      <c r="EE7" s="36">
        <v>1.91</v>
      </c>
      <c r="EF7" s="36">
        <v>3.8</v>
      </c>
      <c r="EG7" s="36">
        <v>2.27</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宇治田原町</cp:lastModifiedBy>
  <dcterms:created xsi:type="dcterms:W3CDTF">2016-02-03T07:23:50Z</dcterms:created>
  <dcterms:modified xsi:type="dcterms:W3CDTF">2016-02-15T01:45:33Z</dcterms:modified>
  <cp:category/>
</cp:coreProperties>
</file>