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<sst xmlns="http://schemas.openxmlformats.org/spreadsheetml/2006/main" count="217" uniqueCount="107">
  <si>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</si>
  <si>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</si>
  <si>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</si>
  <si>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</si>
  <si>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</si>
  <si>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</si>
  <si>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</si>
  <si>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</si>
  <si>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</si>
  <si>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</si>
  <si>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</si>
  <si>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</si>
  <si>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</si>
  <si>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</si>
  <si>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</si>
  <si>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</si>
  <si>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</si>
  <si>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</si>
  <si>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</si>
  <si>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</si>
  <si>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</si>
  <si>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</si>
  <si>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</si>
  <si>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</si>
  <si>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</si>
  <si>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</si>
  <si>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</si>
  <si>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</si>
  <si>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</si>
  <si>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</si>
  <si>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</si>
  <si>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</si>
  <si>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</si>
  <si>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</si>
  <si>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</si>
  <si>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</si>
  <si>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</si>
  <si>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</si>
  <si>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</si>
  <si>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</si>
  <si>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</si>
  <si>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</si>
  <si>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</si>
  <si>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</si>
  <si>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</si>
  <si>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</si>
  <si>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</si>
  <si>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</si>
  <si>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</si>
  <si>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</si>
  <si>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</si>
  <si>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</si>
  <si>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</si>
  <si>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</si>
  <si>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</si>
  <si>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</si>
  <si>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</si>
  <si>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</si>
  <si>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</si>
  <si>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</si>
  <si>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</si>
  <si>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</si>
  <si>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</si>
  <si>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</si>
  <si>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</si>
  <si>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</si>
  <si>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</si>
  <si>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</si>
  <si>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</si>
  <si>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</si>
  <si>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</si>
  <si>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</si>
  <si>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</si>
  <si>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</si>
  <si>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</si>
  <si>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</si>
  <si>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</si>
  <si>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</si>
  <si>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</si>
  <si>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</si>
  <si>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</si>
  <si>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</si>
  <si>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</si>
  <si>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</si>
  <si>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</si>
  <si>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</si>
  <si>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</si>
  <si>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</si>
  <si>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</si>
  <si>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</si>
  <si>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</si>
  <si>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</si>
  <si>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</si>
  <si>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久御山町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</si>
  <si>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</si>
  <si>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</si>
  <si>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</si>
  <si>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</si>
  <si>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</si>
  <si>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</si>
  <si>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</si>
  <si>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</si>
  <si>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</si>
  <si>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</si>
  <si>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においては、経常収支比率は103.61％と100％を上回り黒字を計上することとなったが、料金回収率では88.34％と100％を下回ることとなった。これは、給水に係る費用を料金収入では賄えていないということであり、過去５年間をみても同様に料金回収率は100％を下回っていることから、料金の見直しを検討する必要があると言える。
施設利用率は45.05％と類似団体平均値を下回る結果となっているが、有収率は93.28％と類似団体平均値より高くなっており、高い割合で施設の稼働状況が収益に反映されており、施設稼働は良好であると言える。</t>
    <rPh sb="0" eb="2">
      <t>ヘイセイ</t>
    </rPh>
    <rPh sb="4" eb="5">
      <t>ネン</t>
    </rPh>
    <rPh sb="5" eb="6">
      <t>ド</t>
    </rPh>
    <rPh sb="12" eb="14">
      <t>ケイジョウ</t>
    </rPh>
    <rPh sb="14" eb="16">
      <t>シュウシ</t>
    </rPh>
    <rPh sb="16" eb="18">
      <t>ヒリツ</t>
    </rPh>
    <rPh sb="32" eb="34">
      <t>ウワマワ</t>
    </rPh>
    <rPh sb="35" eb="37">
      <t>クロジ</t>
    </rPh>
    <rPh sb="38" eb="40">
      <t>ケイジョウ</t>
    </rPh>
    <rPh sb="50" eb="52">
      <t>リョウキン</t>
    </rPh>
    <rPh sb="52" eb="54">
      <t>カイシュウ</t>
    </rPh>
    <rPh sb="54" eb="55">
      <t>リツ</t>
    </rPh>
    <rPh sb="69" eb="71">
      <t>シタマワ</t>
    </rPh>
    <rPh sb="83" eb="85">
      <t>キュウスイ</t>
    </rPh>
    <rPh sb="86" eb="87">
      <t>カカ</t>
    </rPh>
    <rPh sb="88" eb="90">
      <t>ヒヨウ</t>
    </rPh>
    <rPh sb="91" eb="93">
      <t>リョウキン</t>
    </rPh>
    <rPh sb="93" eb="95">
      <t>シュウニュウ</t>
    </rPh>
    <rPh sb="97" eb="98">
      <t>マカナ</t>
    </rPh>
    <rPh sb="112" eb="114">
      <t>カコ</t>
    </rPh>
    <rPh sb="115" eb="116">
      <t>ネン</t>
    </rPh>
    <rPh sb="116" eb="117">
      <t>カン</t>
    </rPh>
    <rPh sb="121" eb="123">
      <t>ドウヨウ</t>
    </rPh>
    <rPh sb="124" eb="126">
      <t>リョウキン</t>
    </rPh>
    <rPh sb="126" eb="128">
      <t>カイシュウ</t>
    </rPh>
    <rPh sb="128" eb="129">
      <t>リツ</t>
    </rPh>
    <rPh sb="135" eb="137">
      <t>シタマワ</t>
    </rPh>
    <rPh sb="146" eb="148">
      <t>リョウキン</t>
    </rPh>
    <rPh sb="149" eb="151">
      <t>ミナオ</t>
    </rPh>
    <rPh sb="153" eb="155">
      <t>ケントウ</t>
    </rPh>
    <rPh sb="157" eb="159">
      <t>ヒツヨウ</t>
    </rPh>
    <rPh sb="163" eb="164">
      <t>イ</t>
    </rPh>
    <rPh sb="168" eb="170">
      <t>シセツ</t>
    </rPh>
    <rPh sb="170" eb="173">
      <t>リヨウリツ</t>
    </rPh>
    <rPh sb="181" eb="183">
      <t>ルイジ</t>
    </rPh>
    <rPh sb="183" eb="185">
      <t>ダンタイ</t>
    </rPh>
    <rPh sb="185" eb="188">
      <t>ヘイキンチ</t>
    </rPh>
    <rPh sb="189" eb="191">
      <t>シタマワ</t>
    </rPh>
    <rPh sb="192" eb="194">
      <t>ケッカ</t>
    </rPh>
    <rPh sb="202" eb="204">
      <t>ユウシュウ</t>
    </rPh>
    <rPh sb="204" eb="205">
      <t>リツ</t>
    </rPh>
    <rPh sb="213" eb="215">
      <t>ルイジ</t>
    </rPh>
    <rPh sb="215" eb="217">
      <t>ダンタイ</t>
    </rPh>
    <rPh sb="217" eb="220">
      <t>ヘイキンチ</t>
    </rPh>
    <rPh sb="222" eb="223">
      <t>タカ</t>
    </rPh>
    <rPh sb="230" eb="231">
      <t>タカ</t>
    </rPh>
    <rPh sb="232" eb="234">
      <t>ワリアイ</t>
    </rPh>
    <rPh sb="235" eb="237">
      <t>シセツ</t>
    </rPh>
    <rPh sb="238" eb="240">
      <t>カドウ</t>
    </rPh>
    <rPh sb="240" eb="242">
      <t>ジョウキョウ</t>
    </rPh>
    <rPh sb="243" eb="245">
      <t>シュウエキ</t>
    </rPh>
    <rPh sb="246" eb="248">
      <t>ハンエイ</t>
    </rPh>
    <rPh sb="254" eb="256">
      <t>シセツ</t>
    </rPh>
    <rPh sb="256" eb="258">
      <t>カドウ</t>
    </rPh>
    <rPh sb="259" eb="261">
      <t>リョウコウ</t>
    </rPh>
    <rPh sb="265" eb="266">
      <t>イ</t>
    </rPh>
    <phoneticPr fontId="4"/>
  </si>
  <si>
    <t>管路経年化率が低く、管路更新率が高いことから、計画的に老朽管の更新が行えていると言える。
今後も経営状況を踏まえながら、耐震化も含め、老朽管の更新を計画している。</t>
    <rPh sb="0" eb="2">
      <t>カンロ</t>
    </rPh>
    <rPh sb="2" eb="5">
      <t>ケイネンカ</t>
    </rPh>
    <rPh sb="5" eb="6">
      <t>リツ</t>
    </rPh>
    <rPh sb="7" eb="8">
      <t>ヒク</t>
    </rPh>
    <rPh sb="10" eb="12">
      <t>カンロ</t>
    </rPh>
    <rPh sb="12" eb="14">
      <t>コウシン</t>
    </rPh>
    <rPh sb="14" eb="15">
      <t>リツ</t>
    </rPh>
    <rPh sb="16" eb="17">
      <t>タカ</t>
    </rPh>
    <rPh sb="23" eb="26">
      <t>ケイカクテキ</t>
    </rPh>
    <rPh sb="27" eb="29">
      <t>ロウキュウ</t>
    </rPh>
    <rPh sb="29" eb="30">
      <t>カン</t>
    </rPh>
    <rPh sb="31" eb="33">
      <t>コウシン</t>
    </rPh>
    <rPh sb="34" eb="35">
      <t>オコナ</t>
    </rPh>
    <rPh sb="40" eb="41">
      <t>イ</t>
    </rPh>
    <rPh sb="45" eb="47">
      <t>コンゴ</t>
    </rPh>
    <rPh sb="48" eb="50">
      <t>ケイエイ</t>
    </rPh>
    <rPh sb="50" eb="52">
      <t>ジョウキョウ</t>
    </rPh>
    <rPh sb="53" eb="54">
      <t>フ</t>
    </rPh>
    <rPh sb="60" eb="63">
      <t>タイシンカ</t>
    </rPh>
    <rPh sb="64" eb="65">
      <t>フク</t>
    </rPh>
    <rPh sb="67" eb="69">
      <t>ロウキュウ</t>
    </rPh>
    <rPh sb="69" eb="70">
      <t>カン</t>
    </rPh>
    <rPh sb="71" eb="73">
      <t>コウシン</t>
    </rPh>
    <rPh sb="74" eb="76">
      <t>ケイカク</t>
    </rPh>
    <phoneticPr fontId="4"/>
  </si>
  <si>
    <t>有形固定資産減価償却率は41.15％であり、類似団体平均値と比しても同程度であり、数値的にも良好であるため計画的に有形固定資産の更新が行えていると言える。
過去５年間において、経常収支比率が100％前後と赤字を計上することもあり、また、料金回収率では常に100％を下回っており、給水に係る費用を料金収入で賄えておらず、非常に厳しい経営状況である。
計画的に管路の更新を実施しているが、今後の更新計画の財源確保を踏まえ、料金の見直し等の経営改善を検討する必要がある。</t>
    <rPh sb="0" eb="2">
      <t>ユウケイ</t>
    </rPh>
    <rPh sb="2" eb="4">
      <t>コテイ</t>
    </rPh>
    <rPh sb="4" eb="6">
      <t>シサン</t>
    </rPh>
    <rPh sb="6" eb="8">
      <t>ゲンカ</t>
    </rPh>
    <rPh sb="8" eb="10">
      <t>ショウキャク</t>
    </rPh>
    <rPh sb="10" eb="11">
      <t>リツ</t>
    </rPh>
    <rPh sb="22" eb="24">
      <t>ルイジ</t>
    </rPh>
    <rPh sb="24" eb="26">
      <t>ダンタイ</t>
    </rPh>
    <rPh sb="26" eb="29">
      <t>ヘイキンチ</t>
    </rPh>
    <rPh sb="30" eb="31">
      <t>ヒ</t>
    </rPh>
    <rPh sb="34" eb="37">
      <t>ドウテイド</t>
    </rPh>
    <rPh sb="41" eb="43">
      <t>スウチ</t>
    </rPh>
    <rPh sb="43" eb="44">
      <t>テキ</t>
    </rPh>
    <rPh sb="46" eb="48">
      <t>リョウコウ</t>
    </rPh>
    <rPh sb="53" eb="56">
      <t>ケイカクテキ</t>
    </rPh>
    <rPh sb="57" eb="59">
      <t>ユウケイ</t>
    </rPh>
    <rPh sb="59" eb="61">
      <t>コテイ</t>
    </rPh>
    <rPh sb="61" eb="63">
      <t>シサン</t>
    </rPh>
    <rPh sb="64" eb="66">
      <t>コウシン</t>
    </rPh>
    <rPh sb="67" eb="68">
      <t>オコナ</t>
    </rPh>
    <rPh sb="73" eb="74">
      <t>イ</t>
    </rPh>
    <rPh sb="78" eb="80">
      <t>カコ</t>
    </rPh>
    <rPh sb="81" eb="83">
      <t>ネンカン</t>
    </rPh>
    <rPh sb="88" eb="90">
      <t>ケイジョウ</t>
    </rPh>
    <rPh sb="90" eb="92">
      <t>シュウシ</t>
    </rPh>
    <rPh sb="92" eb="94">
      <t>ヒリツ</t>
    </rPh>
    <rPh sb="99" eb="101">
      <t>ゼンゴ</t>
    </rPh>
    <rPh sb="102" eb="104">
      <t>アカジ</t>
    </rPh>
    <rPh sb="105" eb="107">
      <t>ケイジョウ</t>
    </rPh>
    <rPh sb="118" eb="120">
      <t>リョウキン</t>
    </rPh>
    <rPh sb="120" eb="122">
      <t>カイシュウ</t>
    </rPh>
    <rPh sb="122" eb="123">
      <t>リツ</t>
    </rPh>
    <rPh sb="125" eb="126">
      <t>ツネ</t>
    </rPh>
    <rPh sb="132" eb="134">
      <t>シタマワ</t>
    </rPh>
    <rPh sb="139" eb="141">
      <t>キュウスイ</t>
    </rPh>
    <rPh sb="142" eb="143">
      <t>カカ</t>
    </rPh>
    <rPh sb="144" eb="146">
      <t>ヒヨウ</t>
    </rPh>
    <rPh sb="147" eb="149">
      <t>リョウキン</t>
    </rPh>
    <rPh sb="149" eb="151">
      <t>シュウニュウ</t>
    </rPh>
    <rPh sb="152" eb="153">
      <t>マカナ</t>
    </rPh>
    <rPh sb="159" eb="161">
      <t>ヒジョウ</t>
    </rPh>
    <rPh sb="162" eb="163">
      <t>キビ</t>
    </rPh>
    <rPh sb="165" eb="167">
      <t>ケイエイ</t>
    </rPh>
    <rPh sb="167" eb="169">
      <t>ジョウキョウ</t>
    </rPh>
    <rPh sb="174" eb="177">
      <t>ケイカクテキ</t>
    </rPh>
    <rPh sb="178" eb="180">
      <t>カンロ</t>
    </rPh>
    <rPh sb="181" eb="183">
      <t>コウシン</t>
    </rPh>
    <rPh sb="184" eb="186">
      <t>ジッシ</t>
    </rPh>
    <rPh sb="192" eb="194">
      <t>コンゴ</t>
    </rPh>
    <rPh sb="195" eb="197">
      <t>コウシン</t>
    </rPh>
    <rPh sb="197" eb="199">
      <t>ケイカク</t>
    </rPh>
    <rPh sb="200" eb="202">
      <t>ザイゲン</t>
    </rPh>
    <rPh sb="202" eb="204">
      <t>カクホ</t>
    </rPh>
    <rPh sb="205" eb="206">
      <t>フ</t>
    </rPh>
    <rPh sb="209" eb="211">
      <t>リョウキン</t>
    </rPh>
    <rPh sb="212" eb="214">
      <t>ミナオ</t>
    </rPh>
    <rPh sb="215" eb="216">
      <t>トウ</t>
    </rPh>
    <rPh sb="217" eb="219">
      <t>ケイエイ</t>
    </rPh>
    <rPh sb="219" eb="221">
      <t>カイゼン</t>
    </rPh>
    <rPh sb="222" eb="224">
      <t>ケントウ</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</si>
</sst>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1.79</c:v>
                </c:pt>
                <c:pt idx="1">
                  <c:v>1.65</c:v>
                </c:pt>
                <c:pt idx="2">
                  <c:v>0.51</c:v>
                </c:pt>
                <c:pt idx="3">
                  <c:v>0.85</c:v>
                </c:pt>
                <c:pt idx="4">
                  <c:v>2.76</c:v>
                </c:pt>
              </c:numCache>
            </c:numRef>
          </c:val>
        </c:ser>
        <c:dLbls>
          <c:showLegendKey val="0"/>
          <c:showVal val="0"/>
          <c:showCatName val="0"/>
          <c:showSerName val="0"/>
          <c:showPercent val="0"/>
          <c:showBubbleSize val="0"/>
        </c:dLbls>
        <c:gapWidth val="150"/>
        <c:axId val="80861056"/>
        <c:axId val="811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0861056"/>
        <c:axId val="81137664"/>
      </c:lineChart>
      <c:dateAx>
        <c:axId val="80861056"/>
        <c:scaling>
          <c:orientation val="minMax"/>
        </c:scaling>
        <c:delete val="1"/>
        <c:axPos val="b"/>
        <c:numFmt formatCode="ge" sourceLinked="1"/>
        <c:majorTickMark val="none"/>
        <c:minorTickMark val="none"/>
        <c:tickLblPos val="none"/>
        <c:crossAx val="81137664"/>
        <c:crosses val="autoZero"/>
        <c:auto val="1"/>
        <c:lblOffset val="100"/>
        <c:baseTimeUnit val="years"/>
      </c:dateAx>
      <c:valAx>
        <c:axId val="811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46.3</c:v>
                </c:pt>
                <c:pt idx="1">
                  <c:v>46.44</c:v>
                </c:pt>
                <c:pt idx="2">
                  <c:v>45.79</c:v>
                </c:pt>
                <c:pt idx="3">
                  <c:v>46.11</c:v>
                </c:pt>
                <c:pt idx="4">
                  <c:v>45.05</c:v>
                </c:pt>
              </c:numCache>
            </c:numRef>
          </c:val>
        </c:ser>
        <c:dLbls>
          <c:showLegendKey val="0"/>
          <c:showVal val="0"/>
          <c:showCatName val="0"/>
          <c:showSerName val="0"/>
          <c:showPercent val="0"/>
          <c:showBubbleSize val="0"/>
        </c:dLbls>
        <c:gapWidth val="150"/>
        <c:axId val="83814656"/>
        <c:axId val="838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83814656"/>
        <c:axId val="83841408"/>
      </c:lineChart>
      <c:dateAx>
        <c:axId val="83814656"/>
        <c:scaling>
          <c:orientation val="minMax"/>
        </c:scaling>
        <c:delete val="1"/>
        <c:axPos val="b"/>
        <c:numFmt formatCode="ge" sourceLinked="1"/>
        <c:majorTickMark val="none"/>
        <c:minorTickMark val="none"/>
        <c:tickLblPos val="none"/>
        <c:crossAx val="83841408"/>
        <c:crosses val="autoZero"/>
        <c:auto val="1"/>
        <c:lblOffset val="100"/>
        <c:baseTimeUnit val="years"/>
      </c:dateAx>
      <c:valAx>
        <c:axId val="838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96.44</c:v>
                </c:pt>
                <c:pt idx="1">
                  <c:v>93.57</c:v>
                </c:pt>
                <c:pt idx="2">
                  <c:v>93.85</c:v>
                </c:pt>
                <c:pt idx="3">
                  <c:v>93.29</c:v>
                </c:pt>
                <c:pt idx="4">
                  <c:v>93.28</c:v>
                </c:pt>
              </c:numCache>
            </c:numRef>
          </c:val>
        </c:ser>
        <c:dLbls>
          <c:showLegendKey val="0"/>
          <c:showVal val="0"/>
          <c:showCatName val="0"/>
          <c:showSerName val="0"/>
          <c:showPercent val="0"/>
          <c:showBubbleSize val="0"/>
        </c:dLbls>
        <c:gapWidth val="150"/>
        <c:axId val="83863424"/>
        <c:axId val="838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83863424"/>
        <c:axId val="83873792"/>
      </c:lineChart>
      <c:dateAx>
        <c:axId val="83863424"/>
        <c:scaling>
          <c:orientation val="minMax"/>
        </c:scaling>
        <c:delete val="1"/>
        <c:axPos val="b"/>
        <c:numFmt formatCode="ge" sourceLinked="1"/>
        <c:majorTickMark val="none"/>
        <c:minorTickMark val="none"/>
        <c:tickLblPos val="none"/>
        <c:crossAx val="83873792"/>
        <c:crosses val="autoZero"/>
        <c:auto val="1"/>
        <c:lblOffset val="100"/>
        <c:baseTimeUnit val="years"/>
      </c:dateAx>
      <c:valAx>
        <c:axId val="83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100.15</c:v>
                </c:pt>
                <c:pt idx="1">
                  <c:v>99.99</c:v>
                </c:pt>
                <c:pt idx="2">
                  <c:v>102.12</c:v>
                </c:pt>
                <c:pt idx="3">
                  <c:v>96.21</c:v>
                </c:pt>
                <c:pt idx="4">
                  <c:v>103.61</c:v>
                </c:pt>
              </c:numCache>
            </c:numRef>
          </c:val>
        </c:ser>
        <c:dLbls>
          <c:showLegendKey val="0"/>
          <c:showVal val="0"/>
          <c:showCatName val="0"/>
          <c:showSerName val="0"/>
          <c:showPercent val="0"/>
          <c:showBubbleSize val="0"/>
        </c:dLbls>
        <c:gapWidth val="150"/>
        <c:axId val="81163776"/>
        <c:axId val="81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1163776"/>
        <c:axId val="81165696"/>
      </c:lineChart>
      <c:dateAx>
        <c:axId val="81163776"/>
        <c:scaling>
          <c:orientation val="minMax"/>
        </c:scaling>
        <c:delete val="1"/>
        <c:axPos val="b"/>
        <c:numFmt formatCode="ge" sourceLinked="1"/>
        <c:majorTickMark val="none"/>
        <c:minorTickMark val="none"/>
        <c:tickLblPos val="none"/>
        <c:crossAx val="81165696"/>
        <c:crosses val="autoZero"/>
        <c:auto val="1"/>
        <c:lblOffset val="100"/>
        <c:baseTimeUnit val="years"/>
      </c:dateAx>
      <c:valAx>
        <c:axId val="8116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46.56</c:v>
                </c:pt>
                <c:pt idx="1">
                  <c:v>40.950000000000003</c:v>
                </c:pt>
                <c:pt idx="2">
                  <c:v>42.56</c:v>
                </c:pt>
                <c:pt idx="3">
                  <c:v>39.96</c:v>
                </c:pt>
                <c:pt idx="4">
                  <c:v>41.15</c:v>
                </c:pt>
              </c:numCache>
            </c:numRef>
          </c:val>
        </c:ser>
        <c:dLbls>
          <c:showLegendKey val="0"/>
          <c:showVal val="0"/>
          <c:showCatName val="0"/>
          <c:showSerName val="0"/>
          <c:showPercent val="0"/>
          <c:showBubbleSize val="0"/>
        </c:dLbls>
        <c:gapWidth val="150"/>
        <c:axId val="82257024"/>
        <c:axId val="82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2257024"/>
        <c:axId val="82258944"/>
      </c:lineChart>
      <c:dateAx>
        <c:axId val="82257024"/>
        <c:scaling>
          <c:orientation val="minMax"/>
        </c:scaling>
        <c:delete val="1"/>
        <c:axPos val="b"/>
        <c:numFmt formatCode="ge" sourceLinked="1"/>
        <c:majorTickMark val="none"/>
        <c:minorTickMark val="none"/>
        <c:tickLblPos val="none"/>
        <c:crossAx val="82258944"/>
        <c:crosses val="autoZero"/>
        <c:auto val="1"/>
        <c:lblOffset val="100"/>
        <c:baseTimeUnit val="years"/>
      </c:dateAx>
      <c:valAx>
        <c:axId val="82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0.51</c:v>
                </c:pt>
                <c:pt idx="3" formatCode="#,##0.00;&quot;△&quot;#,##0.00;&quot;-&quot;">
                  <c:v>1.65</c:v>
                </c:pt>
                <c:pt idx="4" formatCode="#,##0.00;&quot;△&quot;#,##0.00;&quot;-&quot;">
                  <c:v>2.4500000000000002</c:v>
                </c:pt>
              </c:numCache>
            </c:numRef>
          </c:val>
        </c:ser>
        <c:dLbls>
          <c:showLegendKey val="0"/>
          <c:showVal val="0"/>
          <c:showCatName val="0"/>
          <c:showSerName val="0"/>
          <c:showPercent val="0"/>
          <c:showBubbleSize val="0"/>
        </c:dLbls>
        <c:gapWidth val="150"/>
        <c:axId val="82286848"/>
        <c:axId val="82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82286848"/>
        <c:axId val="82293120"/>
      </c:lineChart>
      <c:dateAx>
        <c:axId val="82286848"/>
        <c:scaling>
          <c:orientation val="minMax"/>
        </c:scaling>
        <c:delete val="1"/>
        <c:axPos val="b"/>
        <c:numFmt formatCode="ge" sourceLinked="1"/>
        <c:majorTickMark val="none"/>
        <c:minorTickMark val="none"/>
        <c:tickLblPos val="none"/>
        <c:crossAx val="82293120"/>
        <c:crosses val="autoZero"/>
        <c:auto val="1"/>
        <c:lblOffset val="100"/>
        <c:baseTimeUnit val="years"/>
      </c:dateAx>
      <c:valAx>
        <c:axId val="82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81568"/>
        <c:axId val="835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83581568"/>
        <c:axId val="83596032"/>
      </c:lineChart>
      <c:dateAx>
        <c:axId val="83581568"/>
        <c:scaling>
          <c:orientation val="minMax"/>
        </c:scaling>
        <c:delete val="1"/>
        <c:axPos val="b"/>
        <c:numFmt formatCode="ge" sourceLinked="1"/>
        <c:majorTickMark val="none"/>
        <c:minorTickMark val="none"/>
        <c:tickLblPos val="none"/>
        <c:crossAx val="83596032"/>
        <c:crosses val="autoZero"/>
        <c:auto val="1"/>
        <c:lblOffset val="100"/>
        <c:baseTimeUnit val="years"/>
      </c:dateAx>
      <c:valAx>
        <c:axId val="8359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1694.46</c:v>
                </c:pt>
                <c:pt idx="1">
                  <c:v>1383.45</c:v>
                </c:pt>
                <c:pt idx="2">
                  <c:v>1608.39</c:v>
                </c:pt>
                <c:pt idx="3">
                  <c:v>947.23</c:v>
                </c:pt>
                <c:pt idx="4">
                  <c:v>468.24</c:v>
                </c:pt>
              </c:numCache>
            </c:numRef>
          </c:val>
        </c:ser>
        <c:dLbls>
          <c:showLegendKey val="0"/>
          <c:showVal val="0"/>
          <c:showCatName val="0"/>
          <c:showSerName val="0"/>
          <c:showPercent val="0"/>
          <c:showBubbleSize val="0"/>
        </c:dLbls>
        <c:gapWidth val="150"/>
        <c:axId val="83624704"/>
        <c:axId val="836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3624704"/>
        <c:axId val="83626624"/>
      </c:lineChart>
      <c:dateAx>
        <c:axId val="83624704"/>
        <c:scaling>
          <c:orientation val="minMax"/>
        </c:scaling>
        <c:delete val="1"/>
        <c:axPos val="b"/>
        <c:numFmt formatCode="ge" sourceLinked="1"/>
        <c:majorTickMark val="none"/>
        <c:minorTickMark val="none"/>
        <c:tickLblPos val="none"/>
        <c:crossAx val="83626624"/>
        <c:crosses val="autoZero"/>
        <c:auto val="1"/>
        <c:lblOffset val="100"/>
        <c:baseTimeUnit val="years"/>
      </c:dateAx>
      <c:valAx>
        <c:axId val="8362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85.96</c:v>
                </c:pt>
                <c:pt idx="1">
                  <c:v>137.33000000000001</c:v>
                </c:pt>
                <c:pt idx="2">
                  <c:v>144.66</c:v>
                </c:pt>
                <c:pt idx="3">
                  <c:v>185.79</c:v>
                </c:pt>
                <c:pt idx="4">
                  <c:v>209.24</c:v>
                </c:pt>
              </c:numCache>
            </c:numRef>
          </c:val>
        </c:ser>
        <c:dLbls>
          <c:showLegendKey val="0"/>
          <c:showVal val="0"/>
          <c:showCatName val="0"/>
          <c:showSerName val="0"/>
          <c:showPercent val="0"/>
          <c:showBubbleSize val="0"/>
        </c:dLbls>
        <c:gapWidth val="150"/>
        <c:axId val="83660800"/>
        <c:axId val="836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83660800"/>
        <c:axId val="83662720"/>
      </c:lineChart>
      <c:dateAx>
        <c:axId val="83660800"/>
        <c:scaling>
          <c:orientation val="minMax"/>
        </c:scaling>
        <c:delete val="1"/>
        <c:axPos val="b"/>
        <c:numFmt formatCode="ge" sourceLinked="1"/>
        <c:majorTickMark val="none"/>
        <c:minorTickMark val="none"/>
        <c:tickLblPos val="none"/>
        <c:crossAx val="83662720"/>
        <c:crosses val="autoZero"/>
        <c:auto val="1"/>
        <c:lblOffset val="100"/>
        <c:baseTimeUnit val="years"/>
      </c:dateAx>
      <c:valAx>
        <c:axId val="8366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90.19</c:v>
                </c:pt>
                <c:pt idx="1">
                  <c:v>85.76</c:v>
                </c:pt>
                <c:pt idx="2">
                  <c:v>87.67</c:v>
                </c:pt>
                <c:pt idx="3">
                  <c:v>81.849999999999994</c:v>
                </c:pt>
                <c:pt idx="4">
                  <c:v>88.34</c:v>
                </c:pt>
              </c:numCache>
            </c:numRef>
          </c:val>
        </c:ser>
        <c:dLbls>
          <c:showLegendKey val="0"/>
          <c:showVal val="0"/>
          <c:showCatName val="0"/>
          <c:showSerName val="0"/>
          <c:showPercent val="0"/>
          <c:showBubbleSize val="0"/>
        </c:dLbls>
        <c:gapWidth val="150"/>
        <c:axId val="83770752"/>
        <c:axId val="837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83770752"/>
        <c:axId val="83772928"/>
      </c:lineChart>
      <c:dateAx>
        <c:axId val="83770752"/>
        <c:scaling>
          <c:orientation val="minMax"/>
        </c:scaling>
        <c:delete val="1"/>
        <c:axPos val="b"/>
        <c:numFmt formatCode="ge" sourceLinked="1"/>
        <c:majorTickMark val="none"/>
        <c:minorTickMark val="none"/>
        <c:tickLblPos val="none"/>
        <c:crossAx val="83772928"/>
        <c:crosses val="autoZero"/>
        <c:auto val="1"/>
        <c:lblOffset val="100"/>
        <c:baseTimeUnit val="years"/>
      </c:dateAx>
      <c:valAx>
        <c:axId val="83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162.66999999999999</c:v>
                </c:pt>
                <c:pt idx="1">
                  <c:v>171.2</c:v>
                </c:pt>
                <c:pt idx="2">
                  <c:v>167.8</c:v>
                </c:pt>
                <c:pt idx="3">
                  <c:v>179.27</c:v>
                </c:pt>
                <c:pt idx="4">
                  <c:v>166.32</c:v>
                </c:pt>
              </c:numCache>
            </c:numRef>
          </c:val>
        </c:ser>
        <c:dLbls>
          <c:showLegendKey val="0"/>
          <c:showVal val="0"/>
          <c:showCatName val="0"/>
          <c:showSerName val="0"/>
          <c:showPercent val="0"/>
          <c:showBubbleSize val="0"/>
        </c:dLbls>
        <c:gapWidth val="150"/>
        <c:axId val="83802752"/>
        <c:axId val="83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83802752"/>
        <c:axId val="83804928"/>
      </c:lineChart>
      <c:dateAx>
        <c:axId val="83802752"/>
        <c:scaling>
          <c:orientation val="minMax"/>
        </c:scaling>
        <c:delete val="1"/>
        <c:axPos val="b"/>
        <c:numFmt formatCode="ge" sourceLinked="1"/>
        <c:majorTickMark val="none"/>
        <c:minorTickMark val="none"/>
        <c:tickLblPos val="none"/>
        <c:crossAx val="83804928"/>
        <c:crosses val="autoZero"/>
        <c:auto val="1"/>
        <c:lblOffset val="100"/>
        <c:baseTimeUnit val="years"/>
      </c:dateAx>
      <c:valAx>
        <c:axId val="83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久御山町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16390</v>
      </c>
      <c r="AJ8" s="56"/>
      <c r="AK8" s="56"/>
      <c r="AL8" s="56"/>
      <c r="AM8" s="56"/>
      <c r="AN8" s="56"/>
      <c r="AO8" s="56"/>
      <c r="AP8" s="57"/>
      <c r="AQ8" s="47">
        <f>データ!R6</f>
        <v>13.86</v>
      </c>
      <c r="AR8" s="47"/>
      <c r="AS8" s="47"/>
      <c r="AT8" s="47"/>
      <c r="AU8" s="47"/>
      <c r="AV8" s="47"/>
      <c r="AW8" s="47"/>
      <c r="AX8" s="47"/>
      <c r="AY8" s="47">
        <f>データ!S6</f>
        <v>1182.54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77.62</v>
      </c>
      <c r="K10" s="47"/>
      <c r="L10" s="47"/>
      <c r="M10" s="47"/>
      <c r="N10" s="47"/>
      <c r="O10" s="47"/>
      <c r="P10" s="47"/>
      <c r="Q10" s="47"/>
      <c r="R10" s="47">
        <f>データ!O6</f>
        <v>99.91</v>
      </c>
      <c r="S10" s="47"/>
      <c r="T10" s="47"/>
      <c r="U10" s="47"/>
      <c r="V10" s="47"/>
      <c r="W10" s="47"/>
      <c r="X10" s="47"/>
      <c r="Y10" s="47"/>
      <c r="Z10" s="78">
        <f>データ!P6</f>
        <v>2453</v>
      </c>
      <c r="AA10" s="78"/>
      <c r="AB10" s="78"/>
      <c r="AC10" s="78"/>
      <c r="AD10" s="78"/>
      <c r="AE10" s="78"/>
      <c r="AF10" s="78"/>
      <c r="AG10" s="78"/>
      <c r="AH10" s="2"/>
      <c r="AI10" s="78">
        <f>データ!T6</f>
        <v>16348</v>
      </c>
      <c r="AJ10" s="78"/>
      <c r="AK10" s="78"/>
      <c r="AL10" s="78"/>
      <c r="AM10" s="78"/>
      <c r="AN10" s="78"/>
      <c r="AO10" s="78"/>
      <c r="AP10" s="78"/>
      <c r="AQ10" s="47">
        <f>データ!U6</f>
        <v>13.77</v>
      </c>
      <c r="AR10" s="47"/>
      <c r="AS10" s="47"/>
      <c r="AT10" s="47"/>
      <c r="AU10" s="47"/>
      <c r="AV10" s="47"/>
      <c r="AW10" s="47"/>
      <c r="AX10" s="47"/>
      <c r="AY10" s="47">
        <f>データ!V6</f>
        <v>1187.22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263222</v>
      </c>
      <c r="D6" s="31">
        <f t="shared" si="3"/>
        <v>46</v>
      </c>
      <c r="E6" s="31">
        <f t="shared" si="3"/>
        <v>1</v>
      </c>
      <c r="F6" s="31">
        <f t="shared" si="3"/>
        <v>0</v>
      </c>
      <c r="G6" s="31">
        <f t="shared" si="3"/>
        <v>1</v>
      </c>
      <c r="H6" s="31" t="str">
        <f t="shared" si="3"/>
        <v>京都府　久御山町</v>
      </c>
      <c r="I6" s="31" t="str">
        <f t="shared" si="3"/>
        <v>法適用</v>
      </c>
      <c r="J6" s="31" t="str">
        <f t="shared" si="3"/>
        <v>水道事業</v>
      </c>
      <c r="K6" s="31" t="str">
        <f t="shared" si="3"/>
        <v>末端給水事業</v>
      </c>
      <c r="L6" s="31" t="str">
        <f t="shared" si="3"/>
        <v>A6</v>
      </c>
      <c r="M6" s="32" t="str">
        <f t="shared" si="3"/>
        <v>-</v>
      </c>
      <c r="N6" s="32">
        <f t="shared" si="3"/>
        <v>77.62</v>
      </c>
      <c r="O6" s="32">
        <f t="shared" si="3"/>
        <v>99.91</v>
      </c>
      <c r="P6" s="32">
        <f t="shared" si="3"/>
        <v>2453</v>
      </c>
      <c r="Q6" s="32">
        <f t="shared" si="3"/>
        <v>16390</v>
      </c>
      <c r="R6" s="32">
        <f t="shared" si="3"/>
        <v>13.86</v>
      </c>
      <c r="S6" s="32">
        <f t="shared" si="3"/>
        <v>1182.54</v>
      </c>
      <c r="T6" s="32">
        <f t="shared" si="3"/>
        <v>16348</v>
      </c>
      <c r="U6" s="32">
        <f t="shared" si="3"/>
        <v>13.77</v>
      </c>
      <c r="V6" s="32">
        <f t="shared" si="3"/>
        <v>1187.22</v>
      </c>
      <c r="W6" s="33">
        <f>IF(W7="",NA(),W7)</f>
        <v>100.15</v>
      </c>
      <c r="X6" s="33">
        <f t="shared" ref="X6:AF6" si="4">IF(X7="",NA(),X7)</f>
        <v>99.99</v>
      </c>
      <c r="Y6" s="33">
        <f t="shared" si="4"/>
        <v>102.12</v>
      </c>
      <c r="Z6" s="33">
        <f t="shared" si="4"/>
        <v>96.21</v>
      </c>
      <c r="AA6" s="33">
        <f t="shared" si="4"/>
        <v>103.61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1694.46</v>
      </c>
      <c r="AT6" s="33">
        <f t="shared" ref="AT6:BB6" si="6">IF(AT7="",NA(),AT7)</f>
        <v>1383.45</v>
      </c>
      <c r="AU6" s="33">
        <f t="shared" si="6"/>
        <v>1608.39</v>
      </c>
      <c r="AV6" s="33">
        <f t="shared" si="6"/>
        <v>947.23</v>
      </c>
      <c r="AW6" s="33">
        <f t="shared" si="6"/>
        <v>468.24</v>
      </c>
      <c r="AX6" s="33">
        <f t="shared" si="6"/>
        <v>969.16</v>
      </c>
      <c r="AY6" s="33">
        <f t="shared" si="6"/>
        <v>995.5</v>
      </c>
      <c r="AZ6" s="33">
        <f t="shared" si="6"/>
        <v>915.5</v>
      </c>
      <c r="BA6" s="33">
        <f t="shared" si="6"/>
        <v>963.24</v>
      </c>
      <c r="BB6" s="33">
        <f t="shared" si="6"/>
        <v>381.53</v>
      </c>
      <c r="BC6" s="32" t="str">
        <f>IF(BC7="","",IF(BC7="-","【-】","【"&amp;SUBSTITUTE(TEXT(BC7,"#,##0.00"),"-","△")&amp;"】"))</f>
        <v>【264.16】</v>
      </c>
      <c r="BD6" s="33">
        <f>IF(BD7="",NA(),BD7)</f>
        <v>85.96</v>
      </c>
      <c r="BE6" s="33">
        <f t="shared" ref="BE6:BM6" si="7">IF(BE7="",NA(),BE7)</f>
        <v>137.33000000000001</v>
      </c>
      <c r="BF6" s="33">
        <f t="shared" si="7"/>
        <v>144.66</v>
      </c>
      <c r="BG6" s="33">
        <f t="shared" si="7"/>
        <v>185.79</v>
      </c>
      <c r="BH6" s="33">
        <f t="shared" si="7"/>
        <v>209.24</v>
      </c>
      <c r="BI6" s="33">
        <f t="shared" si="7"/>
        <v>421.66</v>
      </c>
      <c r="BJ6" s="33">
        <f t="shared" si="7"/>
        <v>414.59</v>
      </c>
      <c r="BK6" s="33">
        <f t="shared" si="7"/>
        <v>404.78</v>
      </c>
      <c r="BL6" s="33">
        <f t="shared" si="7"/>
        <v>400.38</v>
      </c>
      <c r="BM6" s="33">
        <f t="shared" si="7"/>
        <v>393.27</v>
      </c>
      <c r="BN6" s="32" t="str">
        <f>IF(BN7="","",IF(BN7="-","【-】","【"&amp;SUBSTITUTE(TEXT(BN7,"#,##0.00"),"-","△")&amp;"】"))</f>
        <v>【283.72】</v>
      </c>
      <c r="BO6" s="33">
        <f>IF(BO7="",NA(),BO7)</f>
        <v>90.19</v>
      </c>
      <c r="BP6" s="33">
        <f t="shared" ref="BP6:BX6" si="8">IF(BP7="",NA(),BP7)</f>
        <v>85.76</v>
      </c>
      <c r="BQ6" s="33">
        <f t="shared" si="8"/>
        <v>87.67</v>
      </c>
      <c r="BR6" s="33">
        <f t="shared" si="8"/>
        <v>81.849999999999994</v>
      </c>
      <c r="BS6" s="33">
        <f t="shared" si="8"/>
        <v>88.34</v>
      </c>
      <c r="BT6" s="33">
        <f t="shared" si="8"/>
        <v>99.51</v>
      </c>
      <c r="BU6" s="33">
        <f t="shared" si="8"/>
        <v>97.71</v>
      </c>
      <c r="BV6" s="33">
        <f t="shared" si="8"/>
        <v>98.07</v>
      </c>
      <c r="BW6" s="33">
        <f t="shared" si="8"/>
        <v>96.56</v>
      </c>
      <c r="BX6" s="33">
        <f t="shared" si="8"/>
        <v>100.47</v>
      </c>
      <c r="BY6" s="32" t="str">
        <f>IF(BY7="","",IF(BY7="-","【-】","【"&amp;SUBSTITUTE(TEXT(BY7,"#,##0.00"),"-","△")&amp;"】"))</f>
        <v>【104.60】</v>
      </c>
      <c r="BZ6" s="33">
        <f>IF(BZ7="",NA(),BZ7)</f>
        <v>162.66999999999999</v>
      </c>
      <c r="CA6" s="33">
        <f t="shared" ref="CA6:CI6" si="9">IF(CA7="",NA(),CA7)</f>
        <v>171.2</v>
      </c>
      <c r="CB6" s="33">
        <f t="shared" si="9"/>
        <v>167.8</v>
      </c>
      <c r="CC6" s="33">
        <f t="shared" si="9"/>
        <v>179.27</v>
      </c>
      <c r="CD6" s="33">
        <f t="shared" si="9"/>
        <v>166.32</v>
      </c>
      <c r="CE6" s="33">
        <f t="shared" si="9"/>
        <v>171.34</v>
      </c>
      <c r="CF6" s="33">
        <f t="shared" si="9"/>
        <v>173.56</v>
      </c>
      <c r="CG6" s="33">
        <f t="shared" si="9"/>
        <v>172.26</v>
      </c>
      <c r="CH6" s="33">
        <f t="shared" si="9"/>
        <v>177.14</v>
      </c>
      <c r="CI6" s="33">
        <f t="shared" si="9"/>
        <v>169.82</v>
      </c>
      <c r="CJ6" s="32" t="str">
        <f>IF(CJ7="","",IF(CJ7="-","【-】","【"&amp;SUBSTITUTE(TEXT(CJ7,"#,##0.00"),"-","△")&amp;"】"))</f>
        <v>【164.21】</v>
      </c>
      <c r="CK6" s="33">
        <f>IF(CK7="",NA(),CK7)</f>
        <v>46.3</v>
      </c>
      <c r="CL6" s="33">
        <f t="shared" ref="CL6:CT6" si="10">IF(CL7="",NA(),CL7)</f>
        <v>46.44</v>
      </c>
      <c r="CM6" s="33">
        <f t="shared" si="10"/>
        <v>45.79</v>
      </c>
      <c r="CN6" s="33">
        <f t="shared" si="10"/>
        <v>46.11</v>
      </c>
      <c r="CO6" s="33">
        <f t="shared" si="10"/>
        <v>45.05</v>
      </c>
      <c r="CP6" s="33">
        <f t="shared" si="10"/>
        <v>56.8</v>
      </c>
      <c r="CQ6" s="33">
        <f t="shared" si="10"/>
        <v>55.84</v>
      </c>
      <c r="CR6" s="33">
        <f t="shared" si="10"/>
        <v>55.68</v>
      </c>
      <c r="CS6" s="33">
        <f t="shared" si="10"/>
        <v>55.64</v>
      </c>
      <c r="CT6" s="33">
        <f t="shared" si="10"/>
        <v>55.13</v>
      </c>
      <c r="CU6" s="32" t="str">
        <f>IF(CU7="","",IF(CU7="-","【-】","【"&amp;SUBSTITUTE(TEXT(CU7,"#,##0.00"),"-","△")&amp;"】"))</f>
        <v>【59.80】</v>
      </c>
      <c r="CV6" s="33">
        <f>IF(CV7="",NA(),CV7)</f>
        <v>96.44</v>
      </c>
      <c r="CW6" s="33">
        <f t="shared" ref="CW6:DE6" si="11">IF(CW7="",NA(),CW7)</f>
        <v>93.57</v>
      </c>
      <c r="CX6" s="33">
        <f t="shared" si="11"/>
        <v>93.85</v>
      </c>
      <c r="CY6" s="33">
        <f t="shared" si="11"/>
        <v>93.29</v>
      </c>
      <c r="CZ6" s="33">
        <f t="shared" si="11"/>
        <v>93.28</v>
      </c>
      <c r="DA6" s="33">
        <f t="shared" si="11"/>
        <v>83.67</v>
      </c>
      <c r="DB6" s="33">
        <f t="shared" si="11"/>
        <v>83.11</v>
      </c>
      <c r="DC6" s="33">
        <f t="shared" si="11"/>
        <v>83.18</v>
      </c>
      <c r="DD6" s="33">
        <f t="shared" si="11"/>
        <v>83.09</v>
      </c>
      <c r="DE6" s="33">
        <f t="shared" si="11"/>
        <v>83</v>
      </c>
      <c r="DF6" s="32" t="str">
        <f>IF(DF7="","",IF(DF7="-","【-】","【"&amp;SUBSTITUTE(TEXT(DF7,"#,##0.00"),"-","△")&amp;"】"))</f>
        <v>【89.78】</v>
      </c>
      <c r="DG6" s="33">
        <f>IF(DG7="",NA(),DG7)</f>
        <v>46.56</v>
      </c>
      <c r="DH6" s="33">
        <f t="shared" ref="DH6:DP6" si="12">IF(DH7="",NA(),DH7)</f>
        <v>40.950000000000003</v>
      </c>
      <c r="DI6" s="33">
        <f t="shared" si="12"/>
        <v>42.56</v>
      </c>
      <c r="DJ6" s="33">
        <f t="shared" si="12"/>
        <v>39.96</v>
      </c>
      <c r="DK6" s="33">
        <f t="shared" si="12"/>
        <v>41.15</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0.51</v>
      </c>
      <c r="DU6" s="33">
        <f t="shared" si="13"/>
        <v>1.65</v>
      </c>
      <c r="DV6" s="33">
        <f t="shared" si="13"/>
        <v>2.4500000000000002</v>
      </c>
      <c r="DW6" s="33">
        <f t="shared" si="13"/>
        <v>6.46</v>
      </c>
      <c r="DX6" s="33">
        <f t="shared" si="13"/>
        <v>6.63</v>
      </c>
      <c r="DY6" s="33">
        <f t="shared" si="13"/>
        <v>7.73</v>
      </c>
      <c r="DZ6" s="33">
        <f t="shared" si="13"/>
        <v>8.8699999999999992</v>
      </c>
      <c r="EA6" s="33">
        <f t="shared" si="13"/>
        <v>9.85</v>
      </c>
      <c r="EB6" s="32" t="str">
        <f>IF(EB7="","",IF(EB7="-","【-】","【"&amp;SUBSTITUTE(TEXT(EB7,"#,##0.00"),"-","△")&amp;"】"))</f>
        <v>【12.42】</v>
      </c>
      <c r="EC6" s="33">
        <f>IF(EC7="",NA(),EC7)</f>
        <v>1.79</v>
      </c>
      <c r="ED6" s="33">
        <f t="shared" ref="ED6:EL6" si="14">IF(ED7="",NA(),ED7)</f>
        <v>1.65</v>
      </c>
      <c r="EE6" s="33">
        <f t="shared" si="14"/>
        <v>0.51</v>
      </c>
      <c r="EF6" s="33">
        <f t="shared" si="14"/>
        <v>0.85</v>
      </c>
      <c r="EG6" s="33">
        <f t="shared" si="14"/>
        <v>2.76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263222</v>
      </c>
      <c r="D7" s="35">
        <v>46</v>
      </c>
      <c r="E7" s="35">
        <v>1</v>
      </c>
      <c r="F7" s="35">
        <v>0</v>
      </c>
      <c r="G7" s="35">
        <v>1</v>
      </c>
      <c r="H7" s="35" t="s">
        <v>93</v>
      </c>
      <c r="I7" s="35" t="s">
        <v>94</v>
      </c>
      <c r="J7" s="35" t="s">
        <v>95</v>
      </c>
      <c r="K7" s="35" t="s">
        <v>96</v>
      </c>
      <c r="L7" s="35" t="s">
        <v>97</v>
      </c>
      <c r="M7" s="36" t="s">
        <v>98</v>
      </c>
      <c r="N7" s="36">
        <v>77.62</v>
      </c>
      <c r="O7" s="36">
        <v>99.91</v>
      </c>
      <c r="P7" s="36">
        <v>2453</v>
      </c>
      <c r="Q7" s="36">
        <v>16390</v>
      </c>
      <c r="R7" s="36">
        <v>13.86</v>
      </c>
      <c r="S7" s="36">
        <v>1182.54</v>
      </c>
      <c r="T7" s="36">
        <v>16348</v>
      </c>
      <c r="U7" s="36">
        <v>13.77</v>
      </c>
      <c r="V7" s="36">
        <v>1187.22</v>
      </c>
      <c r="W7" s="36">
        <v>100.15</v>
      </c>
      <c r="X7" s="36">
        <v>99.99</v>
      </c>
      <c r="Y7" s="36">
        <v>102.12</v>
      </c>
      <c r="Z7" s="36">
        <v>96.21</v>
      </c>
      <c r="AA7" s="36">
        <v>103.61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1694.46</v>
      </c>
      <c r="AT7" s="36">
        <v>1383.45</v>
      </c>
      <c r="AU7" s="36">
        <v>1608.39</v>
      </c>
      <c r="AV7" s="36">
        <v>947.23</v>
      </c>
      <c r="AW7" s="36">
        <v>468.24</v>
      </c>
      <c r="AX7" s="36">
        <v>969.16</v>
      </c>
      <c r="AY7" s="36">
        <v>995.5</v>
      </c>
      <c r="AZ7" s="36">
        <v>915.5</v>
      </c>
      <c r="BA7" s="36">
        <v>963.24</v>
      </c>
      <c r="BB7" s="36">
        <v>381.53</v>
      </c>
      <c r="BC7" s="36">
        <v>264.16000000000003</v>
      </c>
      <c r="BD7" s="36">
        <v>85.96</v>
      </c>
      <c r="BE7" s="36">
        <v>137.33000000000001</v>
      </c>
      <c r="BF7" s="36">
        <v>144.66</v>
      </c>
      <c r="BG7" s="36">
        <v>185.79</v>
      </c>
      <c r="BH7" s="36">
        <v>209.24</v>
      </c>
      <c r="BI7" s="36">
        <v>421.66</v>
      </c>
      <c r="BJ7" s="36">
        <v>414.59</v>
      </c>
      <c r="BK7" s="36">
        <v>404.78</v>
      </c>
      <c r="BL7" s="36">
        <v>400.38</v>
      </c>
      <c r="BM7" s="36">
        <v>393.27</v>
      </c>
      <c r="BN7" s="36">
        <v>283.72000000000003</v>
      </c>
      <c r="BO7" s="36">
        <v>90.19</v>
      </c>
      <c r="BP7" s="36">
        <v>85.76</v>
      </c>
      <c r="BQ7" s="36">
        <v>87.67</v>
      </c>
      <c r="BR7" s="36">
        <v>81.849999999999994</v>
      </c>
      <c r="BS7" s="36">
        <v>88.34</v>
      </c>
      <c r="BT7" s="36">
        <v>99.51</v>
      </c>
      <c r="BU7" s="36">
        <v>97.71</v>
      </c>
      <c r="BV7" s="36">
        <v>98.07</v>
      </c>
      <c r="BW7" s="36">
        <v>96.56</v>
      </c>
      <c r="BX7" s="36">
        <v>100.47</v>
      </c>
      <c r="BY7" s="36">
        <v>104.6</v>
      </c>
      <c r="BZ7" s="36">
        <v>162.66999999999999</v>
      </c>
      <c r="CA7" s="36">
        <v>171.2</v>
      </c>
      <c r="CB7" s="36">
        <v>167.8</v>
      </c>
      <c r="CC7" s="36">
        <v>179.27</v>
      </c>
      <c r="CD7" s="36">
        <v>166.32</v>
      </c>
      <c r="CE7" s="36">
        <v>171.34</v>
      </c>
      <c r="CF7" s="36">
        <v>173.56</v>
      </c>
      <c r="CG7" s="36">
        <v>172.26</v>
      </c>
      <c r="CH7" s="36">
        <v>177.14</v>
      </c>
      <c r="CI7" s="36">
        <v>169.82</v>
      </c>
      <c r="CJ7" s="36">
        <v>164.21</v>
      </c>
      <c r="CK7" s="36">
        <v>46.3</v>
      </c>
      <c r="CL7" s="36">
        <v>46.44</v>
      </c>
      <c r="CM7" s="36">
        <v>45.79</v>
      </c>
      <c r="CN7" s="36">
        <v>46.11</v>
      </c>
      <c r="CO7" s="36">
        <v>45.05</v>
      </c>
      <c r="CP7" s="36">
        <v>56.8</v>
      </c>
      <c r="CQ7" s="36">
        <v>55.84</v>
      </c>
      <c r="CR7" s="36">
        <v>55.68</v>
      </c>
      <c r="CS7" s="36">
        <v>55.64</v>
      </c>
      <c r="CT7" s="36">
        <v>55.13</v>
      </c>
      <c r="CU7" s="36">
        <v>59.8</v>
      </c>
      <c r="CV7" s="36">
        <v>96.44</v>
      </c>
      <c r="CW7" s="36">
        <v>93.57</v>
      </c>
      <c r="CX7" s="36">
        <v>93.85</v>
      </c>
      <c r="CY7" s="36">
        <v>93.29</v>
      </c>
      <c r="CZ7" s="36">
        <v>93.28</v>
      </c>
      <c r="DA7" s="36">
        <v>83.67</v>
      </c>
      <c r="DB7" s="36">
        <v>83.11</v>
      </c>
      <c r="DC7" s="36">
        <v>83.18</v>
      </c>
      <c r="DD7" s="36">
        <v>83.09</v>
      </c>
      <c r="DE7" s="36">
        <v>83</v>
      </c>
      <c r="DF7" s="36">
        <v>89.78</v>
      </c>
      <c r="DG7" s="36">
        <v>46.56</v>
      </c>
      <c r="DH7" s="36">
        <v>40.950000000000003</v>
      </c>
      <c r="DI7" s="36">
        <v>42.56</v>
      </c>
      <c r="DJ7" s="36">
        <v>39.96</v>
      </c>
      <c r="DK7" s="36">
        <v>41.15</v>
      </c>
      <c r="DL7" s="36">
        <v>36.21</v>
      </c>
      <c r="DM7" s="36">
        <v>37.090000000000003</v>
      </c>
      <c r="DN7" s="36">
        <v>38.07</v>
      </c>
      <c r="DO7" s="36">
        <v>39.06</v>
      </c>
      <c r="DP7" s="36">
        <v>46.66</v>
      </c>
      <c r="DQ7" s="36">
        <v>46.31</v>
      </c>
      <c r="DR7" s="36">
        <v>0</v>
      </c>
      <c r="DS7" s="36">
        <v>0</v>
      </c>
      <c r="DT7" s="36">
        <v>0.51</v>
      </c>
      <c r="DU7" s="36">
        <v>1.65</v>
      </c>
      <c r="DV7" s="36">
        <v>2.4500000000000002</v>
      </c>
      <c r="DW7" s="36">
        <v>6.46</v>
      </c>
      <c r="DX7" s="36">
        <v>6.63</v>
      </c>
      <c r="DY7" s="36">
        <v>7.73</v>
      </c>
      <c r="DZ7" s="36">
        <v>8.8699999999999992</v>
      </c>
      <c r="EA7" s="36">
        <v>9.85</v>
      </c>
      <c r="EB7" s="36">
        <v>12.42</v>
      </c>
      <c r="EC7" s="36">
        <v>1.79</v>
      </c>
      <c r="ED7" s="36">
        <v>1.65</v>
      </c>
      <c r="EE7" s="36">
        <v>0.51</v>
      </c>
      <c r="EF7" s="36">
        <v>0.85</v>
      </c>
      <c r="EG7" s="36">
        <v>2.76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2016-02-19T01:04:52Z</cp:lastPrinted>
  <dcterms:created xsi:type="dcterms:W3CDTF">2016-02-03T07:23:48Z</dcterms:created>
  <dcterms:modified xsi:type="dcterms:W3CDTF">2016-02-19T01:05:02Z</dcterms:modified>
</cp:coreProperties>
</file>