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I8" i="4"/>
  <c r="Z8" i="4"/>
  <c r="B6" i="4"/>
  <c r="D10" i="5" l="1"/>
  <c r="C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<sst xmlns="http://schemas.openxmlformats.org/spreadsheetml/2006/main" count="218" uniqueCount="108">
  <si>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</si>
  <si>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</si>
  <si>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</si>
  <si>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</si>
  <si>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</si>
  <si>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</si>
  <si>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</si>
  <si>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</si>
  <si>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</si>
  <si>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</si>
  <si>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</si>
  <si>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</si>
  <si>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</si>
  <si>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</si>
  <si>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</si>
  <si>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</si>
  <si>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</si>
  <si>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</si>
  <si>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</si>
  <si>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</si>
  <si>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</si>
  <si>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</si>
  <si>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</si>
  <si>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</si>
  <si>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</si>
  <si>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</si>
  <si>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</si>
  <si>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</si>
  <si>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</si>
  <si>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</si>
  <si>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</si>
  <si>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</si>
  <si>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</si>
  <si>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</si>
  <si>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</si>
  <si>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</si>
  <si>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</si>
  <si>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</si>
  <si>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</si>
  <si>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</si>
  <si>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</si>
  <si>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</si>
  <si>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</si>
  <si>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</si>
  <si>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</si>
  <si>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</si>
  <si>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</si>
  <si>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</si>
  <si>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</si>
  <si>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</si>
  <si>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</si>
  <si>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</si>
  <si>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</si>
  <si>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</si>
  <si>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</si>
  <si>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</si>
  <si>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</si>
  <si>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</si>
  <si>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</si>
  <si>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</si>
  <si>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</si>
  <si>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</si>
  <si>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</si>
  <si>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</si>
  <si>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</si>
  <si>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</si>
  <si>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</si>
  <si>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</si>
  <si>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</si>
  <si>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</si>
  <si>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</si>
  <si>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</si>
  <si>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</si>
  <si>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</si>
  <si>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</si>
  <si>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</si>
  <si>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</si>
  <si>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</si>
  <si>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</si>
  <si>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</si>
  <si>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</si>
  <si>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</si>
  <si>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</si>
  <si>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</si>
  <si>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</si>
  <si>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</si>
  <si>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</si>
  <si>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</si>
  <si>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</si>
  <si>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</si>
  <si>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</si>
  <si>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</si>
  <si>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</si>
  <si>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</si>
  <si>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</si>
  <si>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</si>
  <si>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</si>
  <si>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</si>
  <si>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</si>
  <si>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</si>
  <si>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</si>
  <si>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</si>
  <si>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</si>
  <si>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</si>
  <si>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</si>
  <si>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健全性・効率性では同規模平均値とほぼ同じ数値であるが簡易水道事業は一般会計からの繰入により賄われており、収入を上げていくためには料金単価の見直しが必要となる。</t>
    <rPh sb="1" eb="4">
      <t>ケンゼンセイ</t>
    </rPh>
    <rPh sb="5" eb="8">
      <t>コウリツセイ</t>
    </rPh>
    <rPh sb="10" eb="13">
      <t>ドウキボ</t>
    </rPh>
    <rPh sb="13" eb="16">
      <t>ヘイキンチ</t>
    </rPh>
    <rPh sb="19" eb="20">
      <t>オナ</t>
    </rPh>
    <rPh sb="21" eb="23">
      <t>スウチ</t>
    </rPh>
    <rPh sb="27" eb="29">
      <t>カンイ</t>
    </rPh>
    <rPh sb="29" eb="31">
      <t>スイドウ</t>
    </rPh>
    <rPh sb="31" eb="33">
      <t>ジギョウ</t>
    </rPh>
    <rPh sb="34" eb="36">
      <t>イッパン</t>
    </rPh>
    <rPh sb="36" eb="38">
      <t>カイケイ</t>
    </rPh>
    <rPh sb="41" eb="43">
      <t>クリイレ</t>
    </rPh>
    <rPh sb="46" eb="47">
      <t>マカナ</t>
    </rPh>
    <rPh sb="53" eb="55">
      <t>シュウニュウ</t>
    </rPh>
    <rPh sb="56" eb="57">
      <t>ア</t>
    </rPh>
    <rPh sb="65" eb="67">
      <t>リョウキン</t>
    </rPh>
    <rPh sb="67" eb="69">
      <t>タンカ</t>
    </rPh>
    <rPh sb="70" eb="72">
      <t>ミナオ</t>
    </rPh>
    <rPh sb="74" eb="76">
      <t>ヒツヨウ</t>
    </rPh>
    <phoneticPr fontId="4"/>
  </si>
  <si>
    <t>　収益的収支比率、料金回収比率はほぼ同規模団体と同等の数値であるが、南丹市の簡易水道区域は、広大な面積であるため、施設数が多いとともに管路延長が長い状況である。今後、管路施設の更新については、計画的に行う必要がある。
　また、現在統合整備事業も行っており一般会計繰入金や料金収入により賄われている事業であるが、管路更新や維持管理のための予算を捻出していくためには、水道料金改定も考慮していかなければならない状況である。</t>
    <rPh sb="1" eb="4">
      <t>シュウエキテキ</t>
    </rPh>
    <rPh sb="4" eb="6">
      <t>シュウシ</t>
    </rPh>
    <rPh sb="6" eb="8">
      <t>ヒリツ</t>
    </rPh>
    <rPh sb="9" eb="11">
      <t>リョウキン</t>
    </rPh>
    <rPh sb="11" eb="13">
      <t>カイシュウ</t>
    </rPh>
    <rPh sb="13" eb="15">
      <t>ヒリツ</t>
    </rPh>
    <rPh sb="18" eb="21">
      <t>ドウキボ</t>
    </rPh>
    <rPh sb="21" eb="23">
      <t>ダンタイ</t>
    </rPh>
    <rPh sb="24" eb="26">
      <t>ドウトウ</t>
    </rPh>
    <rPh sb="27" eb="29">
      <t>スウチ</t>
    </rPh>
    <rPh sb="34" eb="37">
      <t>ナンタンシ</t>
    </rPh>
    <rPh sb="38" eb="40">
      <t>カンイ</t>
    </rPh>
    <rPh sb="40" eb="42">
      <t>スイドウ</t>
    </rPh>
    <rPh sb="42" eb="44">
      <t>クイキ</t>
    </rPh>
    <rPh sb="46" eb="48">
      <t>コウダイ</t>
    </rPh>
    <rPh sb="49" eb="51">
      <t>メンセキ</t>
    </rPh>
    <rPh sb="61" eb="62">
      <t>オオ</t>
    </rPh>
    <rPh sb="67" eb="69">
      <t>カンロ</t>
    </rPh>
    <rPh sb="69" eb="71">
      <t>エンチョウ</t>
    </rPh>
    <rPh sb="72" eb="73">
      <t>ナガ</t>
    </rPh>
    <rPh sb="74" eb="76">
      <t>ジョウキョウ</t>
    </rPh>
    <rPh sb="80" eb="82">
      <t>コンゴ</t>
    </rPh>
    <rPh sb="83" eb="85">
      <t>カンロ</t>
    </rPh>
    <rPh sb="85" eb="87">
      <t>シセツ</t>
    </rPh>
    <rPh sb="88" eb="90">
      <t>コウシン</t>
    </rPh>
    <rPh sb="96" eb="99">
      <t>ケイカクテキ</t>
    </rPh>
    <rPh sb="100" eb="101">
      <t>オコナ</t>
    </rPh>
    <rPh sb="102" eb="104">
      <t>ヒツヨウ</t>
    </rPh>
    <rPh sb="113" eb="115">
      <t>ゲンザイ</t>
    </rPh>
    <rPh sb="115" eb="117">
      <t>トウゴウ</t>
    </rPh>
    <rPh sb="119" eb="121">
      <t>ジギョウ</t>
    </rPh>
    <rPh sb="122" eb="123">
      <t>オコナ</t>
    </rPh>
    <rPh sb="127" eb="129">
      <t>イッパン</t>
    </rPh>
    <rPh sb="129" eb="131">
      <t>カイケイ</t>
    </rPh>
    <rPh sb="131" eb="133">
      <t>クリイレ</t>
    </rPh>
    <rPh sb="133" eb="134">
      <t>キン</t>
    </rPh>
    <rPh sb="135" eb="137">
      <t>リョウキン</t>
    </rPh>
    <rPh sb="137" eb="139">
      <t>シュウニュウ</t>
    </rPh>
    <rPh sb="142" eb="143">
      <t>マカナ</t>
    </rPh>
    <rPh sb="148" eb="150">
      <t>ジギョウ</t>
    </rPh>
    <rPh sb="155" eb="157">
      <t>カンロ</t>
    </rPh>
    <rPh sb="157" eb="159">
      <t>コウシン</t>
    </rPh>
    <rPh sb="160" eb="162">
      <t>イジ</t>
    </rPh>
    <rPh sb="162" eb="164">
      <t>カンリ</t>
    </rPh>
    <rPh sb="168" eb="170">
      <t>ヨサン</t>
    </rPh>
    <rPh sb="171" eb="173">
      <t>ネンシュツ</t>
    </rPh>
    <rPh sb="182" eb="184">
      <t>スイドウ</t>
    </rPh>
    <rPh sb="184" eb="186">
      <t>リョウキン</t>
    </rPh>
    <rPh sb="186" eb="188">
      <t>カイテイ</t>
    </rPh>
    <rPh sb="189" eb="191">
      <t>コウリョ</t>
    </rPh>
    <rPh sb="203" eb="205">
      <t>ジョウキョウ</t>
    </rPh>
    <phoneticPr fontId="4"/>
  </si>
  <si>
    <t>　南丹市内の簡易水道事業区域内は広大な面積なうえ施設数が多く管路延長が大変長いため更新を実施しても管路更新率はかなり低い状況である。今後も管路更新への投資が見込まれるため計画的に更新を検討していく必要がある。</t>
    <rPh sb="1" eb="4">
      <t>ナンタンシ</t>
    </rPh>
    <rPh sb="4" eb="5">
      <t>ナイ</t>
    </rPh>
    <rPh sb="6" eb="8">
      <t>カンイ</t>
    </rPh>
    <rPh sb="8" eb="10">
      <t>スイドウ</t>
    </rPh>
    <rPh sb="10" eb="12">
      <t>ジギョウ</t>
    </rPh>
    <rPh sb="12" eb="15">
      <t>クイキナイ</t>
    </rPh>
    <rPh sb="24" eb="27">
      <t>シセツスウ</t>
    </rPh>
    <rPh sb="28" eb="29">
      <t>オオ</t>
    </rPh>
    <rPh sb="30" eb="32">
      <t>カンロ</t>
    </rPh>
    <rPh sb="32" eb="34">
      <t>エンチョウ</t>
    </rPh>
    <rPh sb="35" eb="37">
      <t>タイヘン</t>
    </rPh>
    <rPh sb="37" eb="38">
      <t>ナガ</t>
    </rPh>
    <rPh sb="41" eb="43">
      <t>コウシン</t>
    </rPh>
    <rPh sb="44" eb="46">
      <t>ジッシ</t>
    </rPh>
    <rPh sb="49" eb="51">
      <t>カンロ</t>
    </rPh>
    <rPh sb="51" eb="53">
      <t>コウシン</t>
    </rPh>
    <rPh sb="53" eb="54">
      <t>リツ</t>
    </rPh>
    <rPh sb="58" eb="59">
      <t>ヒク</t>
    </rPh>
    <rPh sb="60" eb="62">
      <t>ジョウキョウ</t>
    </rPh>
    <rPh sb="66" eb="68">
      <t>コンゴ</t>
    </rPh>
    <rPh sb="69" eb="71">
      <t>カンロ</t>
    </rPh>
    <rPh sb="71" eb="73">
      <t>コウシン</t>
    </rPh>
    <rPh sb="75" eb="77">
      <t>トウシ</t>
    </rPh>
    <rPh sb="78" eb="80">
      <t>ミコ</t>
    </rPh>
    <rPh sb="85" eb="88">
      <t>ケイカクテキ</t>
    </rPh>
    <rPh sb="89" eb="91">
      <t>コウシン</t>
    </rPh>
    <rPh sb="92" eb="94">
      <t>ケントウ</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</si>
</sst>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0.38</c:v>
                </c:pt>
                <c:pt idx="1">
                  <c:v>0.06</c:v>
                </c:pt>
                <c:pt idx="2">
                  <c:v>7.0000000000000007E-2</c:v>
                </c:pt>
                <c:pt idx="3">
                  <c:v>0.09</c:v>
                </c:pt>
                <c:pt idx="4">
                  <c:v>0.25</c:v>
                </c:pt>
              </c:numCache>
            </c:numRef>
          </c:val>
        </c:ser>
        <c:dLbls>
          <c:showLegendKey val="0"/>
          <c:showVal val="0"/>
          <c:showCatName val="0"/>
          <c:showSerName val="0"/>
          <c:showPercent val="0"/>
          <c:showBubbleSize val="0"/>
        </c:dLbls>
        <c:gapWidth val="150"/>
        <c:axId val="169845120"/>
        <c:axId val="1698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69845120"/>
        <c:axId val="169847040"/>
      </c:lineChart>
      <c:dateAx>
        <c:axId val="169845120"/>
        <c:scaling>
          <c:orientation val="minMax"/>
        </c:scaling>
        <c:delete val="1"/>
        <c:axPos val="b"/>
        <c:numFmt formatCode="ge" sourceLinked="1"/>
        <c:majorTickMark val="none"/>
        <c:minorTickMark val="none"/>
        <c:tickLblPos val="none"/>
        <c:crossAx val="169847040"/>
        <c:crosses val="autoZero"/>
        <c:auto val="1"/>
        <c:lblOffset val="100"/>
        <c:baseTimeUnit val="years"/>
      </c:dateAx>
      <c:valAx>
        <c:axId val="169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67.150000000000006</c:v>
                </c:pt>
                <c:pt idx="1">
                  <c:v>66.97</c:v>
                </c:pt>
                <c:pt idx="2">
                  <c:v>63.67</c:v>
                </c:pt>
                <c:pt idx="3">
                  <c:v>62.14</c:v>
                </c:pt>
                <c:pt idx="4">
                  <c:v>61.22</c:v>
                </c:pt>
              </c:numCache>
            </c:numRef>
          </c:val>
        </c:ser>
        <c:dLbls>
          <c:showLegendKey val="0"/>
          <c:showVal val="0"/>
          <c:showCatName val="0"/>
          <c:showSerName val="0"/>
          <c:showPercent val="0"/>
          <c:showBubbleSize val="0"/>
        </c:dLbls>
        <c:gapWidth val="150"/>
        <c:axId val="170517248"/>
        <c:axId val="1705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70517248"/>
        <c:axId val="170519168"/>
      </c:lineChart>
      <c:dateAx>
        <c:axId val="170517248"/>
        <c:scaling>
          <c:orientation val="minMax"/>
        </c:scaling>
        <c:delete val="1"/>
        <c:axPos val="b"/>
        <c:numFmt formatCode="ge" sourceLinked="1"/>
        <c:majorTickMark val="none"/>
        <c:minorTickMark val="none"/>
        <c:tickLblPos val="none"/>
        <c:crossAx val="170519168"/>
        <c:crosses val="autoZero"/>
        <c:auto val="1"/>
        <c:lblOffset val="100"/>
        <c:baseTimeUnit val="years"/>
      </c:dateAx>
      <c:valAx>
        <c:axId val="1705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83.62</c:v>
                </c:pt>
                <c:pt idx="1">
                  <c:v>81.290000000000006</c:v>
                </c:pt>
                <c:pt idx="2">
                  <c:v>83.43</c:v>
                </c:pt>
                <c:pt idx="3">
                  <c:v>83.97</c:v>
                </c:pt>
                <c:pt idx="4">
                  <c:v>83.62</c:v>
                </c:pt>
              </c:numCache>
            </c:numRef>
          </c:val>
        </c:ser>
        <c:dLbls>
          <c:showLegendKey val="0"/>
          <c:showVal val="0"/>
          <c:showCatName val="0"/>
          <c:showSerName val="0"/>
          <c:showPercent val="0"/>
          <c:showBubbleSize val="0"/>
        </c:dLbls>
        <c:gapWidth val="150"/>
        <c:axId val="170557824"/>
        <c:axId val="1705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70557824"/>
        <c:axId val="170559744"/>
      </c:lineChart>
      <c:dateAx>
        <c:axId val="170557824"/>
        <c:scaling>
          <c:orientation val="minMax"/>
        </c:scaling>
        <c:delete val="1"/>
        <c:axPos val="b"/>
        <c:numFmt formatCode="ge" sourceLinked="1"/>
        <c:majorTickMark val="none"/>
        <c:minorTickMark val="none"/>
        <c:tickLblPos val="none"/>
        <c:crossAx val="170559744"/>
        <c:crosses val="autoZero"/>
        <c:auto val="1"/>
        <c:lblOffset val="100"/>
        <c:baseTimeUnit val="years"/>
      </c:dateAx>
      <c:valAx>
        <c:axId val="1705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94.59</c:v>
                </c:pt>
                <c:pt idx="1">
                  <c:v>89.04</c:v>
                </c:pt>
                <c:pt idx="2">
                  <c:v>81.67</c:v>
                </c:pt>
                <c:pt idx="3">
                  <c:v>80.8</c:v>
                </c:pt>
                <c:pt idx="4">
                  <c:v>81.73</c:v>
                </c:pt>
              </c:numCache>
            </c:numRef>
          </c:val>
        </c:ser>
        <c:dLbls>
          <c:showLegendKey val="0"/>
          <c:showVal val="0"/>
          <c:showCatName val="0"/>
          <c:showSerName val="0"/>
          <c:showPercent val="0"/>
          <c:showBubbleSize val="0"/>
        </c:dLbls>
        <c:gapWidth val="150"/>
        <c:axId val="170090496"/>
        <c:axId val="1700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70090496"/>
        <c:axId val="170092416"/>
      </c:lineChart>
      <c:dateAx>
        <c:axId val="170090496"/>
        <c:scaling>
          <c:orientation val="minMax"/>
        </c:scaling>
        <c:delete val="1"/>
        <c:axPos val="b"/>
        <c:numFmt formatCode="ge" sourceLinked="1"/>
        <c:majorTickMark val="none"/>
        <c:minorTickMark val="none"/>
        <c:tickLblPos val="none"/>
        <c:crossAx val="170092416"/>
        <c:crosses val="autoZero"/>
        <c:auto val="1"/>
        <c:lblOffset val="100"/>
        <c:baseTimeUnit val="years"/>
      </c:dateAx>
      <c:valAx>
        <c:axId val="1700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118528"/>
        <c:axId val="1701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18528"/>
        <c:axId val="170132992"/>
      </c:lineChart>
      <c:dateAx>
        <c:axId val="170118528"/>
        <c:scaling>
          <c:orientation val="minMax"/>
        </c:scaling>
        <c:delete val="1"/>
        <c:axPos val="b"/>
        <c:numFmt formatCode="ge" sourceLinked="1"/>
        <c:majorTickMark val="none"/>
        <c:minorTickMark val="none"/>
        <c:tickLblPos val="none"/>
        <c:crossAx val="170132992"/>
        <c:crosses val="autoZero"/>
        <c:auto val="1"/>
        <c:lblOffset val="100"/>
        <c:baseTimeUnit val="years"/>
      </c:dateAx>
      <c:valAx>
        <c:axId val="1701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150912"/>
        <c:axId val="170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50912"/>
        <c:axId val="170161280"/>
      </c:lineChart>
      <c:dateAx>
        <c:axId val="170150912"/>
        <c:scaling>
          <c:orientation val="minMax"/>
        </c:scaling>
        <c:delete val="1"/>
        <c:axPos val="b"/>
        <c:numFmt formatCode="ge" sourceLinked="1"/>
        <c:majorTickMark val="none"/>
        <c:minorTickMark val="none"/>
        <c:tickLblPos val="none"/>
        <c:crossAx val="170161280"/>
        <c:crosses val="autoZero"/>
        <c:auto val="1"/>
        <c:lblOffset val="100"/>
        <c:baseTimeUnit val="years"/>
      </c:dateAx>
      <c:valAx>
        <c:axId val="170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175872"/>
        <c:axId val="1701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175872"/>
        <c:axId val="170190336"/>
      </c:lineChart>
      <c:dateAx>
        <c:axId val="170175872"/>
        <c:scaling>
          <c:orientation val="minMax"/>
        </c:scaling>
        <c:delete val="1"/>
        <c:axPos val="b"/>
        <c:numFmt formatCode="ge" sourceLinked="1"/>
        <c:majorTickMark val="none"/>
        <c:minorTickMark val="none"/>
        <c:tickLblPos val="none"/>
        <c:crossAx val="170190336"/>
        <c:crosses val="autoZero"/>
        <c:auto val="1"/>
        <c:lblOffset val="100"/>
        <c:baseTimeUnit val="years"/>
      </c:dateAx>
      <c:valAx>
        <c:axId val="1701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44736"/>
        <c:axId val="1702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44736"/>
        <c:axId val="170251008"/>
      </c:lineChart>
      <c:dateAx>
        <c:axId val="170244736"/>
        <c:scaling>
          <c:orientation val="minMax"/>
        </c:scaling>
        <c:delete val="1"/>
        <c:axPos val="b"/>
        <c:numFmt formatCode="ge" sourceLinked="1"/>
        <c:majorTickMark val="none"/>
        <c:minorTickMark val="none"/>
        <c:tickLblPos val="none"/>
        <c:crossAx val="170251008"/>
        <c:crosses val="autoZero"/>
        <c:auto val="1"/>
        <c:lblOffset val="100"/>
        <c:baseTimeUnit val="years"/>
      </c:dateAx>
      <c:valAx>
        <c:axId val="1702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1050.79</c:v>
                </c:pt>
                <c:pt idx="1">
                  <c:v>1014.48</c:v>
                </c:pt>
                <c:pt idx="2">
                  <c:v>975.74</c:v>
                </c:pt>
                <c:pt idx="3">
                  <c:v>909.95</c:v>
                </c:pt>
                <c:pt idx="4">
                  <c:v>860.73</c:v>
                </c:pt>
              </c:numCache>
            </c:numRef>
          </c:val>
        </c:ser>
        <c:dLbls>
          <c:showLegendKey val="0"/>
          <c:showVal val="0"/>
          <c:showCatName val="0"/>
          <c:showSerName val="0"/>
          <c:showPercent val="0"/>
          <c:showBubbleSize val="0"/>
        </c:dLbls>
        <c:gapWidth val="150"/>
        <c:axId val="170277120"/>
        <c:axId val="170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70277120"/>
        <c:axId val="170279296"/>
      </c:lineChart>
      <c:dateAx>
        <c:axId val="170277120"/>
        <c:scaling>
          <c:orientation val="minMax"/>
        </c:scaling>
        <c:delete val="1"/>
        <c:axPos val="b"/>
        <c:numFmt formatCode="ge" sourceLinked="1"/>
        <c:majorTickMark val="none"/>
        <c:minorTickMark val="none"/>
        <c:tickLblPos val="none"/>
        <c:crossAx val="170279296"/>
        <c:crosses val="autoZero"/>
        <c:auto val="1"/>
        <c:lblOffset val="100"/>
        <c:baseTimeUnit val="years"/>
      </c:dateAx>
      <c:valAx>
        <c:axId val="170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72.78</c:v>
                </c:pt>
                <c:pt idx="1">
                  <c:v>69.72</c:v>
                </c:pt>
                <c:pt idx="2">
                  <c:v>65.849999999999994</c:v>
                </c:pt>
                <c:pt idx="3">
                  <c:v>63.58</c:v>
                </c:pt>
                <c:pt idx="4">
                  <c:v>66.819999999999993</c:v>
                </c:pt>
              </c:numCache>
            </c:numRef>
          </c:val>
        </c:ser>
        <c:dLbls>
          <c:showLegendKey val="0"/>
          <c:showVal val="0"/>
          <c:showCatName val="0"/>
          <c:showSerName val="0"/>
          <c:showPercent val="0"/>
          <c:showBubbleSize val="0"/>
        </c:dLbls>
        <c:gapWidth val="150"/>
        <c:axId val="170305408"/>
        <c:axId val="1703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70305408"/>
        <c:axId val="170323968"/>
      </c:lineChart>
      <c:dateAx>
        <c:axId val="170305408"/>
        <c:scaling>
          <c:orientation val="minMax"/>
        </c:scaling>
        <c:delete val="1"/>
        <c:axPos val="b"/>
        <c:numFmt formatCode="ge" sourceLinked="1"/>
        <c:majorTickMark val="none"/>
        <c:minorTickMark val="none"/>
        <c:tickLblPos val="none"/>
        <c:crossAx val="170323968"/>
        <c:crosses val="autoZero"/>
        <c:auto val="1"/>
        <c:lblOffset val="100"/>
        <c:baseTimeUnit val="years"/>
      </c:dateAx>
      <c:valAx>
        <c:axId val="1703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277.33999999999997</c:v>
                </c:pt>
                <c:pt idx="1">
                  <c:v>288.77</c:v>
                </c:pt>
                <c:pt idx="2">
                  <c:v>303.82</c:v>
                </c:pt>
                <c:pt idx="3">
                  <c:v>317.42</c:v>
                </c:pt>
                <c:pt idx="4">
                  <c:v>312.79000000000002</c:v>
                </c:pt>
              </c:numCache>
            </c:numRef>
          </c:val>
        </c:ser>
        <c:dLbls>
          <c:showLegendKey val="0"/>
          <c:showVal val="0"/>
          <c:showCatName val="0"/>
          <c:showSerName val="0"/>
          <c:showPercent val="0"/>
          <c:showBubbleSize val="0"/>
        </c:dLbls>
        <c:gapWidth val="150"/>
        <c:axId val="170476672"/>
        <c:axId val="1704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70476672"/>
        <c:axId val="170478592"/>
      </c:lineChart>
      <c:dateAx>
        <c:axId val="170476672"/>
        <c:scaling>
          <c:orientation val="minMax"/>
        </c:scaling>
        <c:delete val="1"/>
        <c:axPos val="b"/>
        <c:numFmt formatCode="ge" sourceLinked="1"/>
        <c:majorTickMark val="none"/>
        <c:minorTickMark val="none"/>
        <c:tickLblPos val="none"/>
        <c:crossAx val="170478592"/>
        <c:crosses val="autoZero"/>
        <c:auto val="1"/>
        <c:lblOffset val="100"/>
        <c:baseTimeUnit val="years"/>
      </c:dateAx>
      <c:valAx>
        <c:axId val="1704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南丹市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33418</v>
      </c>
      <c r="AJ8" s="74"/>
      <c r="AK8" s="74"/>
      <c r="AL8" s="74"/>
      <c r="AM8" s="74"/>
      <c r="AN8" s="74"/>
      <c r="AO8" s="74"/>
      <c r="AP8" s="75"/>
      <c r="AQ8" s="56">
        <f>データ!R6</f>
        <v>616.4</v>
      </c>
      <c r="AR8" s="56"/>
      <c r="AS8" s="56"/>
      <c r="AT8" s="56"/>
      <c r="AU8" s="56"/>
      <c r="AV8" s="56"/>
      <c r="AW8" s="56"/>
      <c r="AX8" s="56"/>
      <c r="AY8" s="56">
        <f>データ!S6</f>
        <v>54.21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41.13</v>
      </c>
      <c r="S10" s="56"/>
      <c r="T10" s="56"/>
      <c r="U10" s="56"/>
      <c r="V10" s="56"/>
      <c r="W10" s="56"/>
      <c r="X10" s="56"/>
      <c r="Y10" s="56"/>
      <c r="Z10" s="64">
        <f>データ!P6</f>
        <v>3610</v>
      </c>
      <c r="AA10" s="64"/>
      <c r="AB10" s="64"/>
      <c r="AC10" s="64"/>
      <c r="AD10" s="64"/>
      <c r="AE10" s="64"/>
      <c r="AF10" s="64"/>
      <c r="AG10" s="64"/>
      <c r="AH10" s="2"/>
      <c r="AI10" s="64">
        <f>データ!T6</f>
        <v>13659</v>
      </c>
      <c r="AJ10" s="64"/>
      <c r="AK10" s="64"/>
      <c r="AL10" s="64"/>
      <c r="AM10" s="64"/>
      <c r="AN10" s="64"/>
      <c r="AO10" s="64"/>
      <c r="AP10" s="64"/>
      <c r="AQ10" s="56">
        <f>データ!U6</f>
        <v>249.25</v>
      </c>
      <c r="AR10" s="56"/>
      <c r="AS10" s="56"/>
      <c r="AT10" s="56"/>
      <c r="AU10" s="56"/>
      <c r="AV10" s="56"/>
      <c r="AW10" s="56"/>
      <c r="AX10" s="56"/>
      <c r="AY10" s="56">
        <f>データ!V6</f>
        <v>54.8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262137</v>
      </c>
      <c r="D6" s="31">
        <f t="shared" si="3"/>
        <v>47</v>
      </c>
      <c r="E6" s="31">
        <f t="shared" si="3"/>
        <v>1</v>
      </c>
      <c r="F6" s="31">
        <f t="shared" si="3"/>
        <v>0</v>
      </c>
      <c r="G6" s="31">
        <f t="shared" si="3"/>
        <v>0</v>
      </c>
      <c r="H6" s="31" t="str">
        <f t="shared" si="3"/>
        <v>京都府　南丹市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41.13</v>
      </c>
      <c r="P6" s="32">
        <f t="shared" si="3"/>
        <v>3610</v>
      </c>
      <c r="Q6" s="32">
        <f t="shared" si="3"/>
        <v>33418</v>
      </c>
      <c r="R6" s="32">
        <f t="shared" si="3"/>
        <v>616.4</v>
      </c>
      <c r="S6" s="32">
        <f t="shared" si="3"/>
        <v>54.21</v>
      </c>
      <c r="T6" s="32">
        <f t="shared" si="3"/>
        <v>13659</v>
      </c>
      <c r="U6" s="32">
        <f t="shared" si="3"/>
        <v>249.25</v>
      </c>
      <c r="V6" s="32">
        <f t="shared" si="3"/>
        <v>54.8</v>
      </c>
      <c r="W6" s="33">
        <f>IF(W7="",NA(),W7)</f>
        <v>94.59</v>
      </c>
      <c r="X6" s="33">
        <f t="shared" ref="X6:AF6" si="4">IF(X7="",NA(),X7)</f>
        <v>89.04</v>
      </c>
      <c r="Y6" s="33">
        <f t="shared" si="4"/>
        <v>81.67</v>
      </c>
      <c r="Z6" s="33">
        <f t="shared" si="4"/>
        <v>80.8</v>
      </c>
      <c r="AA6" s="33">
        <f t="shared" si="4"/>
        <v>81.73</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1050.79</v>
      </c>
      <c r="BE6" s="33">
        <f t="shared" ref="BE6:BM6" si="7">IF(BE7="",NA(),BE7)</f>
        <v>1014.48</v>
      </c>
      <c r="BF6" s="33">
        <f t="shared" si="7"/>
        <v>975.74</v>
      </c>
      <c r="BG6" s="33">
        <f t="shared" si="7"/>
        <v>909.95</v>
      </c>
      <c r="BH6" s="33">
        <f t="shared" si="7"/>
        <v>860.73</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72.78</v>
      </c>
      <c r="BP6" s="33">
        <f t="shared" ref="BP6:BX6" si="8">IF(BP7="",NA(),BP7)</f>
        <v>69.72</v>
      </c>
      <c r="BQ6" s="33">
        <f t="shared" si="8"/>
        <v>65.849999999999994</v>
      </c>
      <c r="BR6" s="33">
        <f t="shared" si="8"/>
        <v>63.58</v>
      </c>
      <c r="BS6" s="33">
        <f t="shared" si="8"/>
        <v>66.819999999999993</v>
      </c>
      <c r="BT6" s="33">
        <f t="shared" si="8"/>
        <v>57.18</v>
      </c>
      <c r="BU6" s="33">
        <f t="shared" si="8"/>
        <v>54.56</v>
      </c>
      <c r="BV6" s="33">
        <f t="shared" si="8"/>
        <v>54.57</v>
      </c>
      <c r="BW6" s="33">
        <f t="shared" si="8"/>
        <v>54.4</v>
      </c>
      <c r="BX6" s="33">
        <f t="shared" si="8"/>
        <v>54.45</v>
      </c>
      <c r="BY6" s="32" t="str">
        <f>IF(BY7="","",IF(BY7="-","【-】","【"&amp;SUBSTITUTE(TEXT(BY7,"#,##0.00"),"-","△")&amp;"】"))</f>
        <v>【36.33】</v>
      </c>
      <c r="BZ6" s="33">
        <f>IF(BZ7="",NA(),BZ7)</f>
        <v>277.33999999999997</v>
      </c>
      <c r="CA6" s="33">
        <f t="shared" ref="CA6:CI6" si="9">IF(CA7="",NA(),CA7)</f>
        <v>288.77</v>
      </c>
      <c r="CB6" s="33">
        <f t="shared" si="9"/>
        <v>303.82</v>
      </c>
      <c r="CC6" s="33">
        <f t="shared" si="9"/>
        <v>317.42</v>
      </c>
      <c r="CD6" s="33">
        <f t="shared" si="9"/>
        <v>312.79000000000002</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67.150000000000006</v>
      </c>
      <c r="CL6" s="33">
        <f t="shared" ref="CL6:CT6" si="10">IF(CL7="",NA(),CL7)</f>
        <v>66.97</v>
      </c>
      <c r="CM6" s="33">
        <f t="shared" si="10"/>
        <v>63.67</v>
      </c>
      <c r="CN6" s="33">
        <f t="shared" si="10"/>
        <v>62.14</v>
      </c>
      <c r="CO6" s="33">
        <f t="shared" si="10"/>
        <v>61.22</v>
      </c>
      <c r="CP6" s="33">
        <f t="shared" si="10"/>
        <v>63.04</v>
      </c>
      <c r="CQ6" s="33">
        <f t="shared" si="10"/>
        <v>64.3</v>
      </c>
      <c r="CR6" s="33">
        <f t="shared" si="10"/>
        <v>63.99</v>
      </c>
      <c r="CS6" s="33">
        <f t="shared" si="10"/>
        <v>62.01</v>
      </c>
      <c r="CT6" s="33">
        <f t="shared" si="10"/>
        <v>60.68</v>
      </c>
      <c r="CU6" s="32" t="str">
        <f>IF(CU7="","",IF(CU7="-","【-】","【"&amp;SUBSTITUTE(TEXT(CU7,"#,##0.00"),"-","△")&amp;"】"))</f>
        <v>【58.19】</v>
      </c>
      <c r="CV6" s="33">
        <f>IF(CV7="",NA(),CV7)</f>
        <v>83.62</v>
      </c>
      <c r="CW6" s="33">
        <f t="shared" ref="CW6:DE6" si="11">IF(CW7="",NA(),CW7)</f>
        <v>81.290000000000006</v>
      </c>
      <c r="CX6" s="33">
        <f t="shared" si="11"/>
        <v>83.43</v>
      </c>
      <c r="CY6" s="33">
        <f t="shared" si="11"/>
        <v>83.97</v>
      </c>
      <c r="CZ6" s="33">
        <f t="shared" si="11"/>
        <v>83.62</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0.38</v>
      </c>
      <c r="ED6" s="33">
        <f t="shared" ref="ED6:EL6" si="14">IF(ED7="",NA(),ED7)</f>
        <v>0.06</v>
      </c>
      <c r="EE6" s="33">
        <f t="shared" si="14"/>
        <v>7.0000000000000007E-2</v>
      </c>
      <c r="EF6" s="33">
        <f t="shared" si="14"/>
        <v>0.09</v>
      </c>
      <c r="EG6" s="33">
        <f t="shared" si="14"/>
        <v>0.25</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262137</v>
      </c>
      <c r="D7" s="35">
        <v>47</v>
      </c>
      <c r="E7" s="35">
        <v>1</v>
      </c>
      <c r="F7" s="35">
        <v>0</v>
      </c>
      <c r="G7" s="35">
        <v>0</v>
      </c>
      <c r="H7" s="35" t="s">
        <v>93</v>
      </c>
      <c r="I7" s="35" t="s">
        <v>94</v>
      </c>
      <c r="J7" s="35" t="s">
        <v>95</v>
      </c>
      <c r="K7" s="35" t="s">
        <v>96</v>
      </c>
      <c r="L7" s="35" t="s">
        <v>97</v>
      </c>
      <c r="M7" s="36" t="s">
        <v>98</v>
      </c>
      <c r="N7" s="36" t="s">
        <v>99</v>
      </c>
      <c r="O7" s="36">
        <v>41.13</v>
      </c>
      <c r="P7" s="36">
        <v>3610</v>
      </c>
      <c r="Q7" s="36">
        <v>33418</v>
      </c>
      <c r="R7" s="36">
        <v>616.4</v>
      </c>
      <c r="S7" s="36">
        <v>54.21</v>
      </c>
      <c r="T7" s="36">
        <v>13659</v>
      </c>
      <c r="U7" s="36">
        <v>249.25</v>
      </c>
      <c r="V7" s="36">
        <v>54.8</v>
      </c>
      <c r="W7" s="36">
        <v>94.59</v>
      </c>
      <c r="X7" s="36">
        <v>89.04</v>
      </c>
      <c r="Y7" s="36">
        <v>81.67</v>
      </c>
      <c r="Z7" s="36">
        <v>80.8</v>
      </c>
      <c r="AA7" s="36">
        <v>81.73</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1050.79</v>
      </c>
      <c r="BE7" s="36">
        <v>1014.48</v>
      </c>
      <c r="BF7" s="36">
        <v>975.74</v>
      </c>
      <c r="BG7" s="36">
        <v>909.95</v>
      </c>
      <c r="BH7" s="36">
        <v>860.73</v>
      </c>
      <c r="BI7" s="36">
        <v>1358.75</v>
      </c>
      <c r="BJ7" s="36">
        <v>1355.28</v>
      </c>
      <c r="BK7" s="36">
        <v>1321.78</v>
      </c>
      <c r="BL7" s="36">
        <v>1326.51</v>
      </c>
      <c r="BM7" s="36">
        <v>1285.3599999999999</v>
      </c>
      <c r="BN7" s="36">
        <v>1239.32</v>
      </c>
      <c r="BO7" s="36">
        <v>72.78</v>
      </c>
      <c r="BP7" s="36">
        <v>69.72</v>
      </c>
      <c r="BQ7" s="36">
        <v>65.849999999999994</v>
      </c>
      <c r="BR7" s="36">
        <v>63.58</v>
      </c>
      <c r="BS7" s="36">
        <v>66.819999999999993</v>
      </c>
      <c r="BT7" s="36">
        <v>57.18</v>
      </c>
      <c r="BU7" s="36">
        <v>54.56</v>
      </c>
      <c r="BV7" s="36">
        <v>54.57</v>
      </c>
      <c r="BW7" s="36">
        <v>54.4</v>
      </c>
      <c r="BX7" s="36">
        <v>54.45</v>
      </c>
      <c r="BY7" s="36">
        <v>36.33</v>
      </c>
      <c r="BZ7" s="36">
        <v>277.33999999999997</v>
      </c>
      <c r="CA7" s="36">
        <v>288.77</v>
      </c>
      <c r="CB7" s="36">
        <v>303.82</v>
      </c>
      <c r="CC7" s="36">
        <v>317.42</v>
      </c>
      <c r="CD7" s="36">
        <v>312.79000000000002</v>
      </c>
      <c r="CE7" s="36">
        <v>295.62</v>
      </c>
      <c r="CF7" s="36">
        <v>314.44</v>
      </c>
      <c r="CG7" s="36">
        <v>318.02999999999997</v>
      </c>
      <c r="CH7" s="36">
        <v>325.14</v>
      </c>
      <c r="CI7" s="36">
        <v>332.75</v>
      </c>
      <c r="CJ7" s="36">
        <v>476.46</v>
      </c>
      <c r="CK7" s="36">
        <v>67.150000000000006</v>
      </c>
      <c r="CL7" s="36">
        <v>66.97</v>
      </c>
      <c r="CM7" s="36">
        <v>63.67</v>
      </c>
      <c r="CN7" s="36">
        <v>62.14</v>
      </c>
      <c r="CO7" s="36">
        <v>61.22</v>
      </c>
      <c r="CP7" s="36">
        <v>63.04</v>
      </c>
      <c r="CQ7" s="36">
        <v>64.3</v>
      </c>
      <c r="CR7" s="36">
        <v>63.99</v>
      </c>
      <c r="CS7" s="36">
        <v>62.01</v>
      </c>
      <c r="CT7" s="36">
        <v>60.68</v>
      </c>
      <c r="CU7" s="36">
        <v>58.19</v>
      </c>
      <c r="CV7" s="36">
        <v>83.62</v>
      </c>
      <c r="CW7" s="36">
        <v>81.290000000000006</v>
      </c>
      <c r="CX7" s="36">
        <v>83.43</v>
      </c>
      <c r="CY7" s="36">
        <v>83.97</v>
      </c>
      <c r="CZ7" s="36">
        <v>83.62</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0.38</v>
      </c>
      <c r="ED7" s="36">
        <v>0.06</v>
      </c>
      <c r="EE7" s="36">
        <v>7.0000000000000007E-2</v>
      </c>
      <c r="EF7" s="36">
        <v>0.09</v>
      </c>
      <c r="EG7" s="36">
        <v>0.25</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2016-02-25T00:09:00Z</cp:lastPrinted>
  <dcterms:created xsi:type="dcterms:W3CDTF">2016-01-18T05:03:56Z</dcterms:created>
  <dcterms:modified xsi:type="dcterms:W3CDTF">2016-02-25T00:09:02Z</dcterms:modified>
</cp:coreProperties>
</file>