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<sst xmlns="http://schemas.openxmlformats.org/spreadsheetml/2006/main" count="217" uniqueCount="107">
  <si>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</si>
  <si>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</si>
  <si>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</si>
  <si>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</si>
  <si>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</si>
  <si>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</si>
  <si>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</si>
  <si>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</si>
  <si>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</si>
  <si>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</si>
  <si>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</si>
  <si>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</si>
  <si>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</si>
  <si>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</si>
  <si>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</si>
  <si>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</si>
  <si>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</si>
  <si>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</si>
  <si>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</si>
  <si>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</si>
  <si>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</si>
  <si>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</si>
  <si>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</si>
  <si>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</si>
  <si>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</si>
  <si>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</si>
  <si>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</si>
  <si>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</si>
  <si>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</si>
  <si>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</si>
  <si>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</si>
  <si>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</si>
  <si>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</si>
  <si>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</si>
  <si>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</si>
  <si>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</si>
  <si>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</si>
  <si>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</si>
  <si>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</si>
  <si>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</si>
  <si>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</si>
  <si>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</si>
  <si>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</si>
  <si>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</si>
  <si>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</si>
  <si>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</si>
  <si>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</si>
  <si>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</si>
  <si>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</si>
  <si>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</si>
  <si>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</si>
  <si>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</si>
  <si>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</si>
  <si>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</si>
  <si>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</si>
  <si>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</si>
  <si>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</si>
  <si>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</si>
  <si>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</si>
  <si>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</si>
  <si>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</si>
  <si>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</si>
  <si>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</si>
  <si>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</si>
  <si>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</si>
  <si>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</si>
  <si>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</si>
  <si>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</si>
  <si>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</si>
  <si>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</si>
  <si>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</si>
  <si>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</si>
  <si>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</si>
  <si>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</si>
  <si>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</si>
  <si>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</si>
  <si>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</si>
  <si>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</si>
  <si>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</si>
  <si>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</si>
  <si>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</si>
  <si>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</si>
  <si>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</si>
  <si>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</si>
  <si>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</si>
  <si>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</si>
  <si>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</si>
  <si>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</si>
  <si>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</si>
  <si>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</si>
  <si>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</si>
  <si>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</si>
  <si>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</si>
  <si>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南丹市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</si>
  <si>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</si>
  <si>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</si>
  <si>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</si>
  <si>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</si>
  <si>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</si>
  <si>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</si>
  <si>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</si>
  <si>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</si>
  <si>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</si>
  <si>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</si>
  <si>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管路経年化率はほぼ横ばいであるが管路更新率が同規模と比較しても低い数値が示されており今後管路更新への投資が見込まれるため検討していく必要がある</t>
    <rPh sb="0" eb="2">
      <t>カンロ</t>
    </rPh>
    <rPh sb="2" eb="4">
      <t>ケイネン</t>
    </rPh>
    <rPh sb="4" eb="5">
      <t>カ</t>
    </rPh>
    <rPh sb="5" eb="6">
      <t>リツ</t>
    </rPh>
    <rPh sb="9" eb="10">
      <t>ヨコ</t>
    </rPh>
    <rPh sb="16" eb="18">
      <t>カンロ</t>
    </rPh>
    <rPh sb="18" eb="20">
      <t>コウシン</t>
    </rPh>
    <rPh sb="20" eb="21">
      <t>リツ</t>
    </rPh>
    <rPh sb="22" eb="25">
      <t>ドウキボ</t>
    </rPh>
    <rPh sb="26" eb="28">
      <t>ヒカク</t>
    </rPh>
    <rPh sb="31" eb="32">
      <t>ヒク</t>
    </rPh>
    <rPh sb="33" eb="35">
      <t>スウチ</t>
    </rPh>
    <rPh sb="36" eb="37">
      <t>シメ</t>
    </rPh>
    <rPh sb="42" eb="44">
      <t>コンゴ</t>
    </rPh>
    <rPh sb="44" eb="46">
      <t>カンロ</t>
    </rPh>
    <rPh sb="46" eb="48">
      <t>コウシン</t>
    </rPh>
    <rPh sb="50" eb="52">
      <t>トウシ</t>
    </rPh>
    <rPh sb="53" eb="55">
      <t>ミコ</t>
    </rPh>
    <rPh sb="60" eb="62">
      <t>ケントウ</t>
    </rPh>
    <rPh sb="66" eb="68">
      <t>ヒツヨウ</t>
    </rPh>
    <phoneticPr fontId="4"/>
  </si>
  <si>
    <t>経常収支比率及び料金回収率からほほ１００％の数値になっており適正な料金体系で賄えている。
平成２２年から平成２６年度への経過の中で有収率が上がったが今後も経過を見ていく必要がある。</t>
    <rPh sb="0" eb="2">
      <t>ケイジョウ</t>
    </rPh>
    <rPh sb="2" eb="4">
      <t>シュウシ</t>
    </rPh>
    <rPh sb="4" eb="6">
      <t>ヒリツ</t>
    </rPh>
    <rPh sb="6" eb="7">
      <t>オヨ</t>
    </rPh>
    <rPh sb="8" eb="10">
      <t>リョウキン</t>
    </rPh>
    <rPh sb="10" eb="12">
      <t>カイシュウ</t>
    </rPh>
    <rPh sb="12" eb="13">
      <t>リツ</t>
    </rPh>
    <rPh sb="22" eb="24">
      <t>スウチ</t>
    </rPh>
    <rPh sb="30" eb="32">
      <t>テキセイ</t>
    </rPh>
    <rPh sb="33" eb="35">
      <t>リョウキン</t>
    </rPh>
    <rPh sb="35" eb="37">
      <t>タイケイ</t>
    </rPh>
    <rPh sb="38" eb="39">
      <t>マカナ</t>
    </rPh>
    <rPh sb="45" eb="47">
      <t>ヘイセイ</t>
    </rPh>
    <rPh sb="49" eb="50">
      <t>ネン</t>
    </rPh>
    <rPh sb="52" eb="54">
      <t>ヘイセイ</t>
    </rPh>
    <rPh sb="56" eb="58">
      <t>ネンド</t>
    </rPh>
    <rPh sb="60" eb="62">
      <t>ケイカ</t>
    </rPh>
    <rPh sb="63" eb="64">
      <t>ナカ</t>
    </rPh>
    <rPh sb="65" eb="67">
      <t>ユウシュウ</t>
    </rPh>
    <rPh sb="67" eb="68">
      <t>リツ</t>
    </rPh>
    <rPh sb="69" eb="70">
      <t>ア</t>
    </rPh>
    <rPh sb="74" eb="76">
      <t>コンゴ</t>
    </rPh>
    <rPh sb="77" eb="79">
      <t>ケイカ</t>
    </rPh>
    <rPh sb="80" eb="81">
      <t>ミ</t>
    </rPh>
    <rPh sb="84" eb="86">
      <t>ヒツヨウ</t>
    </rPh>
    <phoneticPr fontId="4"/>
  </si>
  <si>
    <t>水道事業の経営は安定した状態であるといえるが今後、老朽化した管路更新については経営状況を把握しながら計画的に更新をしていく必要がある</t>
    <rPh sb="0" eb="2">
      <t>スイドウ</t>
    </rPh>
    <rPh sb="2" eb="4">
      <t>ジギョウ</t>
    </rPh>
    <rPh sb="5" eb="7">
      <t>ケイエイ</t>
    </rPh>
    <rPh sb="8" eb="10">
      <t>アンテイ</t>
    </rPh>
    <rPh sb="12" eb="14">
      <t>ジョウタイ</t>
    </rPh>
    <rPh sb="22" eb="24">
      <t>コンゴ</t>
    </rPh>
    <rPh sb="25" eb="28">
      <t>ロウキュウカ</t>
    </rPh>
    <rPh sb="30" eb="32">
      <t>カンロ</t>
    </rPh>
    <rPh sb="32" eb="34">
      <t>コウシン</t>
    </rPh>
    <rPh sb="39" eb="41">
      <t>ケイエイ</t>
    </rPh>
    <rPh sb="41" eb="43">
      <t>ジョウキョウ</t>
    </rPh>
    <rPh sb="44" eb="46">
      <t>ハアク</t>
    </rPh>
    <rPh sb="50" eb="53">
      <t>ケイカクテキ</t>
    </rPh>
    <rPh sb="54" eb="56">
      <t>コウシン</t>
    </rPh>
    <rPh sb="61" eb="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</si>
</sst>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0.56999999999999995</c:v>
                </c:pt>
                <c:pt idx="1">
                  <c:v>0.4</c:v>
                </c:pt>
                <c:pt idx="2">
                  <c:v>0.83</c:v>
                </c:pt>
                <c:pt idx="3">
                  <c:v>0.34</c:v>
                </c:pt>
                <c:pt idx="4">
                  <c:v>0.28000000000000003</c:v>
                </c:pt>
              </c:numCache>
            </c:numRef>
          </c:val>
        </c:ser>
        <c:dLbls>
          <c:showLegendKey val="0"/>
          <c:showVal val="0"/>
          <c:showCatName val="0"/>
          <c:showSerName val="0"/>
          <c:showPercent val="0"/>
          <c:showBubbleSize val="0"/>
        </c:dLbls>
        <c:gapWidth val="150"/>
        <c:axId val="68228224"/>
        <c:axId val="682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68228224"/>
        <c:axId val="68230144"/>
      </c:lineChart>
      <c:dateAx>
        <c:axId val="68228224"/>
        <c:scaling>
          <c:orientation val="minMax"/>
        </c:scaling>
        <c:delete val="1"/>
        <c:axPos val="b"/>
        <c:numFmt formatCode="ge" sourceLinked="1"/>
        <c:majorTickMark val="none"/>
        <c:minorTickMark val="none"/>
        <c:tickLblPos val="none"/>
        <c:crossAx val="68230144"/>
        <c:crosses val="autoZero"/>
        <c:auto val="1"/>
        <c:lblOffset val="100"/>
        <c:baseTimeUnit val="years"/>
      </c:dateAx>
      <c:valAx>
        <c:axId val="682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59.51</c:v>
                </c:pt>
                <c:pt idx="1">
                  <c:v>60.61</c:v>
                </c:pt>
                <c:pt idx="2">
                  <c:v>60.2</c:v>
                </c:pt>
                <c:pt idx="3">
                  <c:v>58.7</c:v>
                </c:pt>
                <c:pt idx="4">
                  <c:v>55.39</c:v>
                </c:pt>
              </c:numCache>
            </c:numRef>
          </c:val>
        </c:ser>
        <c:dLbls>
          <c:showLegendKey val="0"/>
          <c:showVal val="0"/>
          <c:showCatName val="0"/>
          <c:showSerName val="0"/>
          <c:showPercent val="0"/>
          <c:showBubbleSize val="0"/>
        </c:dLbls>
        <c:gapWidth val="150"/>
        <c:axId val="72173056"/>
        <c:axId val="721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72173056"/>
        <c:axId val="72174976"/>
      </c:lineChart>
      <c:dateAx>
        <c:axId val="72173056"/>
        <c:scaling>
          <c:orientation val="minMax"/>
        </c:scaling>
        <c:delete val="1"/>
        <c:axPos val="b"/>
        <c:numFmt formatCode="ge" sourceLinked="1"/>
        <c:majorTickMark val="none"/>
        <c:minorTickMark val="none"/>
        <c:tickLblPos val="none"/>
        <c:crossAx val="72174976"/>
        <c:crosses val="autoZero"/>
        <c:auto val="1"/>
        <c:lblOffset val="100"/>
        <c:baseTimeUnit val="years"/>
      </c:dateAx>
      <c:valAx>
        <c:axId val="72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83.04</c:v>
                </c:pt>
                <c:pt idx="1">
                  <c:v>81.540000000000006</c:v>
                </c:pt>
                <c:pt idx="2">
                  <c:v>80.41</c:v>
                </c:pt>
                <c:pt idx="3">
                  <c:v>82.6</c:v>
                </c:pt>
                <c:pt idx="4">
                  <c:v>86.96</c:v>
                </c:pt>
              </c:numCache>
            </c:numRef>
          </c:val>
        </c:ser>
        <c:dLbls>
          <c:showLegendKey val="0"/>
          <c:showVal val="0"/>
          <c:showCatName val="0"/>
          <c:showSerName val="0"/>
          <c:showPercent val="0"/>
          <c:showBubbleSize val="0"/>
        </c:dLbls>
        <c:gapWidth val="150"/>
        <c:axId val="72205440"/>
        <c:axId val="722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72205440"/>
        <c:axId val="72207360"/>
      </c:lineChart>
      <c:dateAx>
        <c:axId val="72205440"/>
        <c:scaling>
          <c:orientation val="minMax"/>
        </c:scaling>
        <c:delete val="1"/>
        <c:axPos val="b"/>
        <c:numFmt formatCode="ge" sourceLinked="1"/>
        <c:majorTickMark val="none"/>
        <c:minorTickMark val="none"/>
        <c:tickLblPos val="none"/>
        <c:crossAx val="72207360"/>
        <c:crosses val="autoZero"/>
        <c:auto val="1"/>
        <c:lblOffset val="100"/>
        <c:baseTimeUnit val="years"/>
      </c:dateAx>
      <c:valAx>
        <c:axId val="722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111.94</c:v>
                </c:pt>
                <c:pt idx="1">
                  <c:v>113.68</c:v>
                </c:pt>
                <c:pt idx="2">
                  <c:v>109.65</c:v>
                </c:pt>
                <c:pt idx="3">
                  <c:v>111.12</c:v>
                </c:pt>
                <c:pt idx="4">
                  <c:v>134.22999999999999</c:v>
                </c:pt>
              </c:numCache>
            </c:numRef>
          </c:val>
        </c:ser>
        <c:dLbls>
          <c:showLegendKey val="0"/>
          <c:showVal val="0"/>
          <c:showCatName val="0"/>
          <c:showSerName val="0"/>
          <c:showPercent val="0"/>
          <c:showBubbleSize val="0"/>
        </c:dLbls>
        <c:gapWidth val="150"/>
        <c:axId val="68260608"/>
        <c:axId val="682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68260608"/>
        <c:axId val="68262528"/>
      </c:lineChart>
      <c:dateAx>
        <c:axId val="68260608"/>
        <c:scaling>
          <c:orientation val="minMax"/>
        </c:scaling>
        <c:delete val="1"/>
        <c:axPos val="b"/>
        <c:numFmt formatCode="ge" sourceLinked="1"/>
        <c:majorTickMark val="none"/>
        <c:minorTickMark val="none"/>
        <c:tickLblPos val="none"/>
        <c:crossAx val="68262528"/>
        <c:crosses val="autoZero"/>
        <c:auto val="1"/>
        <c:lblOffset val="100"/>
        <c:baseTimeUnit val="years"/>
      </c:dateAx>
      <c:valAx>
        <c:axId val="6826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26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33.36</c:v>
                </c:pt>
                <c:pt idx="1">
                  <c:v>35.42</c:v>
                </c:pt>
                <c:pt idx="2">
                  <c:v>36.909999999999997</c:v>
                </c:pt>
                <c:pt idx="3">
                  <c:v>38.65</c:v>
                </c:pt>
                <c:pt idx="4">
                  <c:v>40.71</c:v>
                </c:pt>
              </c:numCache>
            </c:numRef>
          </c:val>
        </c:ser>
        <c:dLbls>
          <c:showLegendKey val="0"/>
          <c:showVal val="0"/>
          <c:showCatName val="0"/>
          <c:showSerName val="0"/>
          <c:showPercent val="0"/>
          <c:showBubbleSize val="0"/>
        </c:dLbls>
        <c:gapWidth val="150"/>
        <c:axId val="71901568"/>
        <c:axId val="7190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71901568"/>
        <c:axId val="71903488"/>
      </c:lineChart>
      <c:dateAx>
        <c:axId val="71901568"/>
        <c:scaling>
          <c:orientation val="minMax"/>
        </c:scaling>
        <c:delete val="1"/>
        <c:axPos val="b"/>
        <c:numFmt formatCode="ge" sourceLinked="1"/>
        <c:majorTickMark val="none"/>
        <c:minorTickMark val="none"/>
        <c:tickLblPos val="none"/>
        <c:crossAx val="71903488"/>
        <c:crosses val="autoZero"/>
        <c:auto val="1"/>
        <c:lblOffset val="100"/>
        <c:baseTimeUnit val="years"/>
      </c:dateAx>
      <c:valAx>
        <c:axId val="719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0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12.89</c:v>
                </c:pt>
                <c:pt idx="1">
                  <c:v>12.89</c:v>
                </c:pt>
                <c:pt idx="2">
                  <c:v>12.71</c:v>
                </c:pt>
                <c:pt idx="3">
                  <c:v>12.67</c:v>
                </c:pt>
                <c:pt idx="4">
                  <c:v>12.67</c:v>
                </c:pt>
              </c:numCache>
            </c:numRef>
          </c:val>
        </c:ser>
        <c:dLbls>
          <c:showLegendKey val="0"/>
          <c:showVal val="0"/>
          <c:showCatName val="0"/>
          <c:showSerName val="0"/>
          <c:showPercent val="0"/>
          <c:showBubbleSize val="0"/>
        </c:dLbls>
        <c:gapWidth val="150"/>
        <c:axId val="71943680"/>
        <c:axId val="7194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71943680"/>
        <c:axId val="71945600"/>
      </c:lineChart>
      <c:dateAx>
        <c:axId val="71943680"/>
        <c:scaling>
          <c:orientation val="minMax"/>
        </c:scaling>
        <c:delete val="1"/>
        <c:axPos val="b"/>
        <c:numFmt formatCode="ge" sourceLinked="1"/>
        <c:majorTickMark val="none"/>
        <c:minorTickMark val="none"/>
        <c:tickLblPos val="none"/>
        <c:crossAx val="71945600"/>
        <c:crosses val="autoZero"/>
        <c:auto val="1"/>
        <c:lblOffset val="100"/>
        <c:baseTimeUnit val="years"/>
      </c:dateAx>
      <c:valAx>
        <c:axId val="7194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9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1980928"/>
        <c:axId val="719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71980928"/>
        <c:axId val="71995392"/>
      </c:lineChart>
      <c:dateAx>
        <c:axId val="71980928"/>
        <c:scaling>
          <c:orientation val="minMax"/>
        </c:scaling>
        <c:delete val="1"/>
        <c:axPos val="b"/>
        <c:numFmt formatCode="ge" sourceLinked="1"/>
        <c:majorTickMark val="none"/>
        <c:minorTickMark val="none"/>
        <c:tickLblPos val="none"/>
        <c:crossAx val="71995392"/>
        <c:crosses val="autoZero"/>
        <c:auto val="1"/>
        <c:lblOffset val="100"/>
        <c:baseTimeUnit val="years"/>
      </c:dateAx>
      <c:valAx>
        <c:axId val="7199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9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1740.46</c:v>
                </c:pt>
                <c:pt idx="1">
                  <c:v>2529.19</c:v>
                </c:pt>
                <c:pt idx="2">
                  <c:v>2244.85</c:v>
                </c:pt>
                <c:pt idx="3">
                  <c:v>2334.46</c:v>
                </c:pt>
                <c:pt idx="4">
                  <c:v>797.33</c:v>
                </c:pt>
              </c:numCache>
            </c:numRef>
          </c:val>
        </c:ser>
        <c:dLbls>
          <c:showLegendKey val="0"/>
          <c:showVal val="0"/>
          <c:showCatName val="0"/>
          <c:showSerName val="0"/>
          <c:showPercent val="0"/>
          <c:showBubbleSize val="0"/>
        </c:dLbls>
        <c:gapWidth val="150"/>
        <c:axId val="72295936"/>
        <c:axId val="722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72295936"/>
        <c:axId val="72297856"/>
      </c:lineChart>
      <c:dateAx>
        <c:axId val="72295936"/>
        <c:scaling>
          <c:orientation val="minMax"/>
        </c:scaling>
        <c:delete val="1"/>
        <c:axPos val="b"/>
        <c:numFmt formatCode="ge" sourceLinked="1"/>
        <c:majorTickMark val="none"/>
        <c:minorTickMark val="none"/>
        <c:tickLblPos val="none"/>
        <c:crossAx val="72297856"/>
        <c:crosses val="autoZero"/>
        <c:auto val="1"/>
        <c:lblOffset val="100"/>
        <c:baseTimeUnit val="years"/>
      </c:dateAx>
      <c:valAx>
        <c:axId val="7229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2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432.85</c:v>
                </c:pt>
                <c:pt idx="1">
                  <c:v>414.89</c:v>
                </c:pt>
                <c:pt idx="2">
                  <c:v>405.9</c:v>
                </c:pt>
                <c:pt idx="3">
                  <c:v>382.76</c:v>
                </c:pt>
                <c:pt idx="4">
                  <c:v>420.84</c:v>
                </c:pt>
              </c:numCache>
            </c:numRef>
          </c:val>
        </c:ser>
        <c:dLbls>
          <c:showLegendKey val="0"/>
          <c:showVal val="0"/>
          <c:showCatName val="0"/>
          <c:showSerName val="0"/>
          <c:showPercent val="0"/>
          <c:showBubbleSize val="0"/>
        </c:dLbls>
        <c:gapWidth val="150"/>
        <c:axId val="72324224"/>
        <c:axId val="7232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72324224"/>
        <c:axId val="72326144"/>
      </c:lineChart>
      <c:dateAx>
        <c:axId val="72324224"/>
        <c:scaling>
          <c:orientation val="minMax"/>
        </c:scaling>
        <c:delete val="1"/>
        <c:axPos val="b"/>
        <c:numFmt formatCode="ge" sourceLinked="1"/>
        <c:majorTickMark val="none"/>
        <c:minorTickMark val="none"/>
        <c:tickLblPos val="none"/>
        <c:crossAx val="72326144"/>
        <c:crosses val="autoZero"/>
        <c:auto val="1"/>
        <c:lblOffset val="100"/>
        <c:baseTimeUnit val="years"/>
      </c:dateAx>
      <c:valAx>
        <c:axId val="72326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3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107.54</c:v>
                </c:pt>
                <c:pt idx="1">
                  <c:v>108.85</c:v>
                </c:pt>
                <c:pt idx="2">
                  <c:v>104.97</c:v>
                </c:pt>
                <c:pt idx="3">
                  <c:v>98.45</c:v>
                </c:pt>
                <c:pt idx="4">
                  <c:v>139.88999999999999</c:v>
                </c:pt>
              </c:numCache>
            </c:numRef>
          </c:val>
        </c:ser>
        <c:dLbls>
          <c:showLegendKey val="0"/>
          <c:showVal val="0"/>
          <c:showCatName val="0"/>
          <c:showSerName val="0"/>
          <c:showPercent val="0"/>
          <c:showBubbleSize val="0"/>
        </c:dLbls>
        <c:gapWidth val="150"/>
        <c:axId val="72114944"/>
        <c:axId val="7211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72114944"/>
        <c:axId val="72116864"/>
      </c:lineChart>
      <c:dateAx>
        <c:axId val="72114944"/>
        <c:scaling>
          <c:orientation val="minMax"/>
        </c:scaling>
        <c:delete val="1"/>
        <c:axPos val="b"/>
        <c:numFmt formatCode="ge" sourceLinked="1"/>
        <c:majorTickMark val="none"/>
        <c:minorTickMark val="none"/>
        <c:tickLblPos val="none"/>
        <c:crossAx val="72116864"/>
        <c:crosses val="autoZero"/>
        <c:auto val="1"/>
        <c:lblOffset val="100"/>
        <c:baseTimeUnit val="years"/>
      </c:dateAx>
      <c:valAx>
        <c:axId val="721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160.35</c:v>
                </c:pt>
                <c:pt idx="1">
                  <c:v>157.76</c:v>
                </c:pt>
                <c:pt idx="2">
                  <c:v>162.38999999999999</c:v>
                </c:pt>
                <c:pt idx="3">
                  <c:v>173.14</c:v>
                </c:pt>
                <c:pt idx="4">
                  <c:v>122.41</c:v>
                </c:pt>
              </c:numCache>
            </c:numRef>
          </c:val>
        </c:ser>
        <c:dLbls>
          <c:showLegendKey val="0"/>
          <c:showVal val="0"/>
          <c:showCatName val="0"/>
          <c:showSerName val="0"/>
          <c:showPercent val="0"/>
          <c:showBubbleSize val="0"/>
        </c:dLbls>
        <c:gapWidth val="150"/>
        <c:axId val="72136576"/>
        <c:axId val="721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72136576"/>
        <c:axId val="72146944"/>
      </c:lineChart>
      <c:dateAx>
        <c:axId val="72136576"/>
        <c:scaling>
          <c:orientation val="minMax"/>
        </c:scaling>
        <c:delete val="1"/>
        <c:axPos val="b"/>
        <c:numFmt formatCode="ge" sourceLinked="1"/>
        <c:majorTickMark val="none"/>
        <c:minorTickMark val="none"/>
        <c:tickLblPos val="none"/>
        <c:crossAx val="72146944"/>
        <c:crosses val="autoZero"/>
        <c:auto val="1"/>
        <c:lblOffset val="100"/>
        <c:baseTimeUnit val="years"/>
      </c:dateAx>
      <c:valAx>
        <c:axId val="721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南丹市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33418</v>
      </c>
      <c r="AJ8" s="75"/>
      <c r="AK8" s="75"/>
      <c r="AL8" s="75"/>
      <c r="AM8" s="75"/>
      <c r="AN8" s="75"/>
      <c r="AO8" s="75"/>
      <c r="AP8" s="76"/>
      <c r="AQ8" s="57">
        <f>データ!R6</f>
        <v>616.4</v>
      </c>
      <c r="AR8" s="57"/>
      <c r="AS8" s="57"/>
      <c r="AT8" s="57"/>
      <c r="AU8" s="57"/>
      <c r="AV8" s="57"/>
      <c r="AW8" s="57"/>
      <c r="AX8" s="57"/>
      <c r="AY8" s="57">
        <f>データ!S6</f>
        <v>54.21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78.069999999999993</v>
      </c>
      <c r="K10" s="57"/>
      <c r="L10" s="57"/>
      <c r="M10" s="57"/>
      <c r="N10" s="57"/>
      <c r="O10" s="57"/>
      <c r="P10" s="57"/>
      <c r="Q10" s="57"/>
      <c r="R10" s="57">
        <f>データ!O6</f>
        <v>58.73</v>
      </c>
      <c r="S10" s="57"/>
      <c r="T10" s="57"/>
      <c r="U10" s="57"/>
      <c r="V10" s="57"/>
      <c r="W10" s="57"/>
      <c r="X10" s="57"/>
      <c r="Y10" s="57"/>
      <c r="Z10" s="65">
        <f>データ!P6</f>
        <v>3180</v>
      </c>
      <c r="AA10" s="65"/>
      <c r="AB10" s="65"/>
      <c r="AC10" s="65"/>
      <c r="AD10" s="65"/>
      <c r="AE10" s="65"/>
      <c r="AF10" s="65"/>
      <c r="AG10" s="65"/>
      <c r="AH10" s="2"/>
      <c r="AI10" s="65">
        <f>データ!T6</f>
        <v>19504</v>
      </c>
      <c r="AJ10" s="65"/>
      <c r="AK10" s="65"/>
      <c r="AL10" s="65"/>
      <c r="AM10" s="65"/>
      <c r="AN10" s="65"/>
      <c r="AO10" s="65"/>
      <c r="AP10" s="65"/>
      <c r="AQ10" s="57">
        <f>データ!U6</f>
        <v>25.09</v>
      </c>
      <c r="AR10" s="57"/>
      <c r="AS10" s="57"/>
      <c r="AT10" s="57"/>
      <c r="AU10" s="57"/>
      <c r="AV10" s="57"/>
      <c r="AW10" s="57"/>
      <c r="AX10" s="57"/>
      <c r="AY10" s="57">
        <f>データ!V6</f>
        <v>777.36</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262137</v>
      </c>
      <c r="D6" s="31">
        <f t="shared" si="3"/>
        <v>46</v>
      </c>
      <c r="E6" s="31">
        <f t="shared" si="3"/>
        <v>1</v>
      </c>
      <c r="F6" s="31">
        <f t="shared" si="3"/>
        <v>0</v>
      </c>
      <c r="G6" s="31">
        <f t="shared" si="3"/>
        <v>1</v>
      </c>
      <c r="H6" s="31" t="str">
        <f t="shared" si="3"/>
        <v>京都府　南丹市</v>
      </c>
      <c r="I6" s="31" t="str">
        <f t="shared" si="3"/>
        <v>法適用</v>
      </c>
      <c r="J6" s="31" t="str">
        <f t="shared" si="3"/>
        <v>水道事業</v>
      </c>
      <c r="K6" s="31" t="str">
        <f t="shared" si="3"/>
        <v>末端給水事業</v>
      </c>
      <c r="L6" s="31" t="str">
        <f t="shared" si="3"/>
        <v>A6</v>
      </c>
      <c r="M6" s="32" t="str">
        <f t="shared" si="3"/>
        <v>-</v>
      </c>
      <c r="N6" s="32">
        <f t="shared" si="3"/>
        <v>78.069999999999993</v>
      </c>
      <c r="O6" s="32">
        <f t="shared" si="3"/>
        <v>58.73</v>
      </c>
      <c r="P6" s="32">
        <f t="shared" si="3"/>
        <v>3180</v>
      </c>
      <c r="Q6" s="32">
        <f t="shared" si="3"/>
        <v>33418</v>
      </c>
      <c r="R6" s="32">
        <f t="shared" si="3"/>
        <v>616.4</v>
      </c>
      <c r="S6" s="32">
        <f t="shared" si="3"/>
        <v>54.21</v>
      </c>
      <c r="T6" s="32">
        <f t="shared" si="3"/>
        <v>19504</v>
      </c>
      <c r="U6" s="32">
        <f t="shared" si="3"/>
        <v>25.09</v>
      </c>
      <c r="V6" s="32">
        <f t="shared" si="3"/>
        <v>777.36</v>
      </c>
      <c r="W6" s="33">
        <f>IF(W7="",NA(),W7)</f>
        <v>111.94</v>
      </c>
      <c r="X6" s="33">
        <f t="shared" ref="X6:AF6" si="4">IF(X7="",NA(),X7)</f>
        <v>113.68</v>
      </c>
      <c r="Y6" s="33">
        <f t="shared" si="4"/>
        <v>109.65</v>
      </c>
      <c r="Z6" s="33">
        <f t="shared" si="4"/>
        <v>111.12</v>
      </c>
      <c r="AA6" s="33">
        <f t="shared" si="4"/>
        <v>134.22999999999999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1740.46</v>
      </c>
      <c r="AT6" s="33">
        <f t="shared" ref="AT6:BB6" si="6">IF(AT7="",NA(),AT7)</f>
        <v>2529.19</v>
      </c>
      <c r="AU6" s="33">
        <f t="shared" si="6"/>
        <v>2244.85</v>
      </c>
      <c r="AV6" s="33">
        <f t="shared" si="6"/>
        <v>2334.46</v>
      </c>
      <c r="AW6" s="33">
        <f t="shared" si="6"/>
        <v>797.33</v>
      </c>
      <c r="AX6" s="33">
        <f t="shared" si="6"/>
        <v>969.16</v>
      </c>
      <c r="AY6" s="33">
        <f t="shared" si="6"/>
        <v>995.5</v>
      </c>
      <c r="AZ6" s="33">
        <f t="shared" si="6"/>
        <v>915.5</v>
      </c>
      <c r="BA6" s="33">
        <f t="shared" si="6"/>
        <v>963.24</v>
      </c>
      <c r="BB6" s="33">
        <f t="shared" si="6"/>
        <v>381.53</v>
      </c>
      <c r="BC6" s="32" t="str">
        <f>IF(BC7="","",IF(BC7="-","【-】","【"&amp;SUBSTITUTE(TEXT(BC7,"#,##0.00"),"-","△")&amp;"】"))</f>
        <v>【264.16】</v>
      </c>
      <c r="BD6" s="33">
        <f>IF(BD7="",NA(),BD7)</f>
        <v>432.85</v>
      </c>
      <c r="BE6" s="33">
        <f t="shared" ref="BE6:BM6" si="7">IF(BE7="",NA(),BE7)</f>
        <v>414.89</v>
      </c>
      <c r="BF6" s="33">
        <f t="shared" si="7"/>
        <v>405.9</v>
      </c>
      <c r="BG6" s="33">
        <f t="shared" si="7"/>
        <v>382.76</v>
      </c>
      <c r="BH6" s="33">
        <f t="shared" si="7"/>
        <v>420.84</v>
      </c>
      <c r="BI6" s="33">
        <f t="shared" si="7"/>
        <v>421.66</v>
      </c>
      <c r="BJ6" s="33">
        <f t="shared" si="7"/>
        <v>414.59</v>
      </c>
      <c r="BK6" s="33">
        <f t="shared" si="7"/>
        <v>404.78</v>
      </c>
      <c r="BL6" s="33">
        <f t="shared" si="7"/>
        <v>400.38</v>
      </c>
      <c r="BM6" s="33">
        <f t="shared" si="7"/>
        <v>393.27</v>
      </c>
      <c r="BN6" s="32" t="str">
        <f>IF(BN7="","",IF(BN7="-","【-】","【"&amp;SUBSTITUTE(TEXT(BN7,"#,##0.00"),"-","△")&amp;"】"))</f>
        <v>【283.72】</v>
      </c>
      <c r="BO6" s="33">
        <f>IF(BO7="",NA(),BO7)</f>
        <v>107.54</v>
      </c>
      <c r="BP6" s="33">
        <f t="shared" ref="BP6:BX6" si="8">IF(BP7="",NA(),BP7)</f>
        <v>108.85</v>
      </c>
      <c r="BQ6" s="33">
        <f t="shared" si="8"/>
        <v>104.97</v>
      </c>
      <c r="BR6" s="33">
        <f t="shared" si="8"/>
        <v>98.45</v>
      </c>
      <c r="BS6" s="33">
        <f t="shared" si="8"/>
        <v>139.88999999999999</v>
      </c>
      <c r="BT6" s="33">
        <f t="shared" si="8"/>
        <v>99.51</v>
      </c>
      <c r="BU6" s="33">
        <f t="shared" si="8"/>
        <v>97.71</v>
      </c>
      <c r="BV6" s="33">
        <f t="shared" si="8"/>
        <v>98.07</v>
      </c>
      <c r="BW6" s="33">
        <f t="shared" si="8"/>
        <v>96.56</v>
      </c>
      <c r="BX6" s="33">
        <f t="shared" si="8"/>
        <v>100.47</v>
      </c>
      <c r="BY6" s="32" t="str">
        <f>IF(BY7="","",IF(BY7="-","【-】","【"&amp;SUBSTITUTE(TEXT(BY7,"#,##0.00"),"-","△")&amp;"】"))</f>
        <v>【104.60】</v>
      </c>
      <c r="BZ6" s="33">
        <f>IF(BZ7="",NA(),BZ7)</f>
        <v>160.35</v>
      </c>
      <c r="CA6" s="33">
        <f t="shared" ref="CA6:CI6" si="9">IF(CA7="",NA(),CA7)</f>
        <v>157.76</v>
      </c>
      <c r="CB6" s="33">
        <f t="shared" si="9"/>
        <v>162.38999999999999</v>
      </c>
      <c r="CC6" s="33">
        <f t="shared" si="9"/>
        <v>173.14</v>
      </c>
      <c r="CD6" s="33">
        <f t="shared" si="9"/>
        <v>122.41</v>
      </c>
      <c r="CE6" s="33">
        <f t="shared" si="9"/>
        <v>171.34</v>
      </c>
      <c r="CF6" s="33">
        <f t="shared" si="9"/>
        <v>173.56</v>
      </c>
      <c r="CG6" s="33">
        <f t="shared" si="9"/>
        <v>172.26</v>
      </c>
      <c r="CH6" s="33">
        <f t="shared" si="9"/>
        <v>177.14</v>
      </c>
      <c r="CI6" s="33">
        <f t="shared" si="9"/>
        <v>169.82</v>
      </c>
      <c r="CJ6" s="32" t="str">
        <f>IF(CJ7="","",IF(CJ7="-","【-】","【"&amp;SUBSTITUTE(TEXT(CJ7,"#,##0.00"),"-","△")&amp;"】"))</f>
        <v>【164.21】</v>
      </c>
      <c r="CK6" s="33">
        <f>IF(CK7="",NA(),CK7)</f>
        <v>59.51</v>
      </c>
      <c r="CL6" s="33">
        <f t="shared" ref="CL6:CT6" si="10">IF(CL7="",NA(),CL7)</f>
        <v>60.61</v>
      </c>
      <c r="CM6" s="33">
        <f t="shared" si="10"/>
        <v>60.2</v>
      </c>
      <c r="CN6" s="33">
        <f t="shared" si="10"/>
        <v>58.7</v>
      </c>
      <c r="CO6" s="33">
        <f t="shared" si="10"/>
        <v>55.39</v>
      </c>
      <c r="CP6" s="33">
        <f t="shared" si="10"/>
        <v>56.8</v>
      </c>
      <c r="CQ6" s="33">
        <f t="shared" si="10"/>
        <v>55.84</v>
      </c>
      <c r="CR6" s="33">
        <f t="shared" si="10"/>
        <v>55.68</v>
      </c>
      <c r="CS6" s="33">
        <f t="shared" si="10"/>
        <v>55.64</v>
      </c>
      <c r="CT6" s="33">
        <f t="shared" si="10"/>
        <v>55.13</v>
      </c>
      <c r="CU6" s="32" t="str">
        <f>IF(CU7="","",IF(CU7="-","【-】","【"&amp;SUBSTITUTE(TEXT(CU7,"#,##0.00"),"-","△")&amp;"】"))</f>
        <v>【59.80】</v>
      </c>
      <c r="CV6" s="33">
        <f>IF(CV7="",NA(),CV7)</f>
        <v>83.04</v>
      </c>
      <c r="CW6" s="33">
        <f t="shared" ref="CW6:DE6" si="11">IF(CW7="",NA(),CW7)</f>
        <v>81.540000000000006</v>
      </c>
      <c r="CX6" s="33">
        <f t="shared" si="11"/>
        <v>80.41</v>
      </c>
      <c r="CY6" s="33">
        <f t="shared" si="11"/>
        <v>82.6</v>
      </c>
      <c r="CZ6" s="33">
        <f t="shared" si="11"/>
        <v>86.96</v>
      </c>
      <c r="DA6" s="33">
        <f t="shared" si="11"/>
        <v>83.67</v>
      </c>
      <c r="DB6" s="33">
        <f t="shared" si="11"/>
        <v>83.11</v>
      </c>
      <c r="DC6" s="33">
        <f t="shared" si="11"/>
        <v>83.18</v>
      </c>
      <c r="DD6" s="33">
        <f t="shared" si="11"/>
        <v>83.09</v>
      </c>
      <c r="DE6" s="33">
        <f t="shared" si="11"/>
        <v>83</v>
      </c>
      <c r="DF6" s="32" t="str">
        <f>IF(DF7="","",IF(DF7="-","【-】","【"&amp;SUBSTITUTE(TEXT(DF7,"#,##0.00"),"-","△")&amp;"】"))</f>
        <v>【89.78】</v>
      </c>
      <c r="DG6" s="33">
        <f>IF(DG7="",NA(),DG7)</f>
        <v>33.36</v>
      </c>
      <c r="DH6" s="33">
        <f t="shared" ref="DH6:DP6" si="12">IF(DH7="",NA(),DH7)</f>
        <v>35.42</v>
      </c>
      <c r="DI6" s="33">
        <f t="shared" si="12"/>
        <v>36.909999999999997</v>
      </c>
      <c r="DJ6" s="33">
        <f t="shared" si="12"/>
        <v>38.65</v>
      </c>
      <c r="DK6" s="33">
        <f t="shared" si="12"/>
        <v>40.71</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12.89</v>
      </c>
      <c r="DS6" s="33">
        <f t="shared" ref="DS6:EA6" si="13">IF(DS7="",NA(),DS7)</f>
        <v>12.89</v>
      </c>
      <c r="DT6" s="33">
        <f t="shared" si="13"/>
        <v>12.71</v>
      </c>
      <c r="DU6" s="33">
        <f t="shared" si="13"/>
        <v>12.67</v>
      </c>
      <c r="DV6" s="33">
        <f t="shared" si="13"/>
        <v>12.67</v>
      </c>
      <c r="DW6" s="33">
        <f t="shared" si="13"/>
        <v>6.46</v>
      </c>
      <c r="DX6" s="33">
        <f t="shared" si="13"/>
        <v>6.63</v>
      </c>
      <c r="DY6" s="33">
        <f t="shared" si="13"/>
        <v>7.73</v>
      </c>
      <c r="DZ6" s="33">
        <f t="shared" si="13"/>
        <v>8.8699999999999992</v>
      </c>
      <c r="EA6" s="33">
        <f t="shared" si="13"/>
        <v>9.85</v>
      </c>
      <c r="EB6" s="32" t="str">
        <f>IF(EB7="","",IF(EB7="-","【-】","【"&amp;SUBSTITUTE(TEXT(EB7,"#,##0.00"),"-","△")&amp;"】"))</f>
        <v>【12.42】</v>
      </c>
      <c r="EC6" s="33">
        <f>IF(EC7="",NA(),EC7)</f>
        <v>0.56999999999999995</v>
      </c>
      <c r="ED6" s="33">
        <f t="shared" ref="ED6:EL6" si="14">IF(ED7="",NA(),ED7)</f>
        <v>0.4</v>
      </c>
      <c r="EE6" s="33">
        <f t="shared" si="14"/>
        <v>0.83</v>
      </c>
      <c r="EF6" s="33">
        <f t="shared" si="14"/>
        <v>0.34</v>
      </c>
      <c r="EG6" s="33">
        <f t="shared" si="14"/>
        <v>0.28000000000000003</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262137</v>
      </c>
      <c r="D7" s="35">
        <v>46</v>
      </c>
      <c r="E7" s="35">
        <v>1</v>
      </c>
      <c r="F7" s="35">
        <v>0</v>
      </c>
      <c r="G7" s="35">
        <v>1</v>
      </c>
      <c r="H7" s="35" t="s">
        <v>93</v>
      </c>
      <c r="I7" s="35" t="s">
        <v>94</v>
      </c>
      <c r="J7" s="35" t="s">
        <v>95</v>
      </c>
      <c r="K7" s="35" t="s">
        <v>96</v>
      </c>
      <c r="L7" s="35" t="s">
        <v>97</v>
      </c>
      <c r="M7" s="36" t="s">
        <v>98</v>
      </c>
      <c r="N7" s="36">
        <v>78.069999999999993</v>
      </c>
      <c r="O7" s="36">
        <v>58.73</v>
      </c>
      <c r="P7" s="36">
        <v>3180</v>
      </c>
      <c r="Q7" s="36">
        <v>33418</v>
      </c>
      <c r="R7" s="36">
        <v>616.4</v>
      </c>
      <c r="S7" s="36">
        <v>54.21</v>
      </c>
      <c r="T7" s="36">
        <v>19504</v>
      </c>
      <c r="U7" s="36">
        <v>25.09</v>
      </c>
      <c r="V7" s="36">
        <v>777.36</v>
      </c>
      <c r="W7" s="36">
        <v>111.94</v>
      </c>
      <c r="X7" s="36">
        <v>113.68</v>
      </c>
      <c r="Y7" s="36">
        <v>109.65</v>
      </c>
      <c r="Z7" s="36">
        <v>111.12</v>
      </c>
      <c r="AA7" s="36">
        <v>134.22999999999999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1740.46</v>
      </c>
      <c r="AT7" s="36">
        <v>2529.19</v>
      </c>
      <c r="AU7" s="36">
        <v>2244.85</v>
      </c>
      <c r="AV7" s="36">
        <v>2334.46</v>
      </c>
      <c r="AW7" s="36">
        <v>797.33</v>
      </c>
      <c r="AX7" s="36">
        <v>969.16</v>
      </c>
      <c r="AY7" s="36">
        <v>995.5</v>
      </c>
      <c r="AZ7" s="36">
        <v>915.5</v>
      </c>
      <c r="BA7" s="36">
        <v>963.24</v>
      </c>
      <c r="BB7" s="36">
        <v>381.53</v>
      </c>
      <c r="BC7" s="36">
        <v>264.16000000000003</v>
      </c>
      <c r="BD7" s="36">
        <v>432.85</v>
      </c>
      <c r="BE7" s="36">
        <v>414.89</v>
      </c>
      <c r="BF7" s="36">
        <v>405.9</v>
      </c>
      <c r="BG7" s="36">
        <v>382.76</v>
      </c>
      <c r="BH7" s="36">
        <v>420.84</v>
      </c>
      <c r="BI7" s="36">
        <v>421.66</v>
      </c>
      <c r="BJ7" s="36">
        <v>414.59</v>
      </c>
      <c r="BK7" s="36">
        <v>404.78</v>
      </c>
      <c r="BL7" s="36">
        <v>400.38</v>
      </c>
      <c r="BM7" s="36">
        <v>393.27</v>
      </c>
      <c r="BN7" s="36">
        <v>283.72000000000003</v>
      </c>
      <c r="BO7" s="36">
        <v>107.54</v>
      </c>
      <c r="BP7" s="36">
        <v>108.85</v>
      </c>
      <c r="BQ7" s="36">
        <v>104.97</v>
      </c>
      <c r="BR7" s="36">
        <v>98.45</v>
      </c>
      <c r="BS7" s="36">
        <v>139.88999999999999</v>
      </c>
      <c r="BT7" s="36">
        <v>99.51</v>
      </c>
      <c r="BU7" s="36">
        <v>97.71</v>
      </c>
      <c r="BV7" s="36">
        <v>98.07</v>
      </c>
      <c r="BW7" s="36">
        <v>96.56</v>
      </c>
      <c r="BX7" s="36">
        <v>100.47</v>
      </c>
      <c r="BY7" s="36">
        <v>104.6</v>
      </c>
      <c r="BZ7" s="36">
        <v>160.35</v>
      </c>
      <c r="CA7" s="36">
        <v>157.76</v>
      </c>
      <c r="CB7" s="36">
        <v>162.38999999999999</v>
      </c>
      <c r="CC7" s="36">
        <v>173.14</v>
      </c>
      <c r="CD7" s="36">
        <v>122.41</v>
      </c>
      <c r="CE7" s="36">
        <v>171.34</v>
      </c>
      <c r="CF7" s="36">
        <v>173.56</v>
      </c>
      <c r="CG7" s="36">
        <v>172.26</v>
      </c>
      <c r="CH7" s="36">
        <v>177.14</v>
      </c>
      <c r="CI7" s="36">
        <v>169.82</v>
      </c>
      <c r="CJ7" s="36">
        <v>164.21</v>
      </c>
      <c r="CK7" s="36">
        <v>59.51</v>
      </c>
      <c r="CL7" s="36">
        <v>60.61</v>
      </c>
      <c r="CM7" s="36">
        <v>60.2</v>
      </c>
      <c r="CN7" s="36">
        <v>58.7</v>
      </c>
      <c r="CO7" s="36">
        <v>55.39</v>
      </c>
      <c r="CP7" s="36">
        <v>56.8</v>
      </c>
      <c r="CQ7" s="36">
        <v>55.84</v>
      </c>
      <c r="CR7" s="36">
        <v>55.68</v>
      </c>
      <c r="CS7" s="36">
        <v>55.64</v>
      </c>
      <c r="CT7" s="36">
        <v>55.13</v>
      </c>
      <c r="CU7" s="36">
        <v>59.8</v>
      </c>
      <c r="CV7" s="36">
        <v>83.04</v>
      </c>
      <c r="CW7" s="36">
        <v>81.540000000000006</v>
      </c>
      <c r="CX7" s="36">
        <v>80.41</v>
      </c>
      <c r="CY7" s="36">
        <v>82.6</v>
      </c>
      <c r="CZ7" s="36">
        <v>86.96</v>
      </c>
      <c r="DA7" s="36">
        <v>83.67</v>
      </c>
      <c r="DB7" s="36">
        <v>83.11</v>
      </c>
      <c r="DC7" s="36">
        <v>83.18</v>
      </c>
      <c r="DD7" s="36">
        <v>83.09</v>
      </c>
      <c r="DE7" s="36">
        <v>83</v>
      </c>
      <c r="DF7" s="36">
        <v>89.78</v>
      </c>
      <c r="DG7" s="36">
        <v>33.36</v>
      </c>
      <c r="DH7" s="36">
        <v>35.42</v>
      </c>
      <c r="DI7" s="36">
        <v>36.909999999999997</v>
      </c>
      <c r="DJ7" s="36">
        <v>38.65</v>
      </c>
      <c r="DK7" s="36">
        <v>40.71</v>
      </c>
      <c r="DL7" s="36">
        <v>36.21</v>
      </c>
      <c r="DM7" s="36">
        <v>37.090000000000003</v>
      </c>
      <c r="DN7" s="36">
        <v>38.07</v>
      </c>
      <c r="DO7" s="36">
        <v>39.06</v>
      </c>
      <c r="DP7" s="36">
        <v>46.66</v>
      </c>
      <c r="DQ7" s="36">
        <v>46.31</v>
      </c>
      <c r="DR7" s="36">
        <v>12.89</v>
      </c>
      <c r="DS7" s="36">
        <v>12.89</v>
      </c>
      <c r="DT7" s="36">
        <v>12.71</v>
      </c>
      <c r="DU7" s="36">
        <v>12.67</v>
      </c>
      <c r="DV7" s="36">
        <v>12.67</v>
      </c>
      <c r="DW7" s="36">
        <v>6.46</v>
      </c>
      <c r="DX7" s="36">
        <v>6.63</v>
      </c>
      <c r="DY7" s="36">
        <v>7.73</v>
      </c>
      <c r="DZ7" s="36">
        <v>8.8699999999999992</v>
      </c>
      <c r="EA7" s="36">
        <v>9.85</v>
      </c>
      <c r="EB7" s="36">
        <v>12.42</v>
      </c>
      <c r="EC7" s="36">
        <v>0.56999999999999995</v>
      </c>
      <c r="ED7" s="36">
        <v>0.4</v>
      </c>
      <c r="EE7" s="36">
        <v>0.83</v>
      </c>
      <c r="EF7" s="36">
        <v>0.34</v>
      </c>
      <c r="EG7" s="36">
        <v>0.28000000000000003</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南丹市役所</cp:lastModifiedBy>
  <cp:lastPrinted>2016-02-16T07:51:59Z</cp:lastPrinted>
  <dcterms:created xsi:type="dcterms:W3CDTF">2016-02-03T07:23:46Z</dcterms:created>
  <dcterms:modified xsi:type="dcterms:W3CDTF">2016-02-16T08:48:39Z</dcterms:modified>
</cp:coreProperties>
</file>